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9495" activeTab="1"/>
  </bookViews>
  <sheets>
    <sheet name="дох." sheetId="1" r:id="rId1"/>
    <sheet name="расх." sheetId="2" r:id="rId2"/>
    <sheet name="источники" sheetId="3" r:id="rId3"/>
    <sheet name="Лист2" sheetId="4" state="hidden" r:id="rId4"/>
  </sheets>
  <externalReferences>
    <externalReference r:id="rId7"/>
    <externalReference r:id="rId8"/>
  </externalReferences>
  <definedNames>
    <definedName name="_xlnm.Print_Titles_1">#REF!</definedName>
    <definedName name="BUDG_NAME">#REF!</definedName>
    <definedName name="calc_order">#REF!</definedName>
    <definedName name="checked">#REF!</definedName>
    <definedName name="CHIEF">#REF!</definedName>
    <definedName name="CHIEF_DIV">#REF!</definedName>
    <definedName name="CHIEF_FIN">#REF!</definedName>
    <definedName name="chief_OUR">#REF!</definedName>
    <definedName name="CHIEF_POST">#REF!</definedName>
    <definedName name="CHIEF_POST_OUR">#REF!</definedName>
    <definedName name="code">#REF!</definedName>
    <definedName name="col1">#REF!</definedName>
    <definedName name="col10">#REF!</definedName>
    <definedName name="col11">#REF!</definedName>
    <definedName name="col12">#REF!</definedName>
    <definedName name="col13">#REF!</definedName>
    <definedName name="col14">#REF!</definedName>
    <definedName name="col15">#REF!</definedName>
    <definedName name="col16">#REF!</definedName>
    <definedName name="col17">#REF!</definedName>
    <definedName name="col18">#REF!</definedName>
    <definedName name="col19">#REF!</definedName>
    <definedName name="col2">#REF!</definedName>
    <definedName name="col20">#REF!</definedName>
    <definedName name="col21">#REF!</definedName>
    <definedName name="col22">#REF!</definedName>
    <definedName name="col23">#REF!</definedName>
    <definedName name="col24">#REF!</definedName>
    <definedName name="col25">#REF!</definedName>
    <definedName name="col26">#REF!</definedName>
    <definedName name="col27">#REF!</definedName>
    <definedName name="col28">#REF!</definedName>
    <definedName name="col29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KASSIR_POST_OUR">#REF!</definedName>
    <definedName name="LAST_DOC_MODIFY">#REF!</definedName>
    <definedName name="link_row">#REF!</definedName>
    <definedName name="link_saved">#REF!</definedName>
    <definedName name="LONGNAME_OUR">#REF!</definedName>
    <definedName name="NASTR_PRN_DEP_NAME">#REF!</definedName>
    <definedName name="notNullCol">#REF!</definedName>
    <definedName name="OKATO">#REF!</definedName>
    <definedName name="OKATO2">#REF!</definedName>
    <definedName name="OKPO">#REF!</definedName>
    <definedName name="OKPO_OUR">#REF!</definedName>
    <definedName name="OKVED">#REF!</definedName>
    <definedName name="OKVED1">#REF!</definedName>
    <definedName name="orders">#REF!</definedName>
    <definedName name="ORGNAME_OUR">#REF!</definedName>
    <definedName name="OUR_AD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REGION">#REF!</definedName>
    <definedName name="REGION_OUR">#REF!</definedName>
    <definedName name="REM_DATE_TYPE">#REF!</definedName>
    <definedName name="REM_MONTH">#REF!</definedName>
    <definedName name="REM_SONO">#REF!</definedName>
    <definedName name="REM_YEAR">#REF!</definedName>
    <definedName name="REPLACE_ZERO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HONE">#REF!</definedName>
    <definedName name="USER_POST">#REF!</definedName>
    <definedName name="VED">#REF!</definedName>
    <definedName name="VED_NAME">#REF!</definedName>
    <definedName name="_xlnm.Print_Titles" localSheetId="0">'дох.'!$5:$6</definedName>
    <definedName name="_xlnm.Print_Titles" localSheetId="1">'расх.'!$3:$4</definedName>
  </definedNames>
  <calcPr fullCalcOnLoad="1"/>
</workbook>
</file>

<file path=xl/sharedStrings.xml><?xml version="1.0" encoding="utf-8"?>
<sst xmlns="http://schemas.openxmlformats.org/spreadsheetml/2006/main" count="419" uniqueCount="402">
  <si>
    <t>Исполнено</t>
  </si>
  <si>
    <t>(руб.)</t>
  </si>
  <si>
    <t>Код классификации доходов бюджетов Российской Федерации</t>
  </si>
  <si>
    <t>Наименование доходов</t>
  </si>
  <si>
    <t>000 1 00 00000 00 0000 000</t>
  </si>
  <si>
    <t>НАЛОГОВЫЕ И НЕНАЛОГОВЫЕ ДОХОДЫ</t>
  </si>
  <si>
    <t>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</si>
  <si>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</si>
  <si>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</si>
  <si>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</si>
  <si>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</si>
  <si>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</si>
  <si>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</si>
  <si>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</si>
  <si>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</si>
  <si>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</si>
  <si>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</si>
  <si>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</si>
  <si>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</si>
  <si>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</si>
  <si>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</si>
  <si>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</si>
  <si>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</si>
  <si>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</si>
  <si>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</si>
  <si>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</si>
  <si>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</si>
  <si>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</si>
  <si>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</si>
  <si>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</si>
  <si>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</si>
  <si>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000 1 05 00000 00 0000 000</t>
  </si>
  <si>
    <t>НАЛОГИ НА СОВОКУПНЫЙ ДОХОД</t>
  </si>
  <si>
    <t>000 1 05 02000 02 0000 110</t>
  </si>
  <si>
    <t>Единый налог на вменённый доход для отдельных видов деятельности</t>
  </si>
  <si>
    <t>000 1 05 02010 02 0000 110</t>
  </si>
  <si>
    <t>Единый налог на вмененный доход для отдельных видов деятельности</t>
  </si>
  <si>
    <t>000 1 05 03000 01 0000 110</t>
  </si>
  <si>
    <t>Единый сельскохозяйственный налог</t>
  </si>
  <si>
    <t>000 1 05 03010 01 0000 110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</si>
  <si>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</si>
  <si>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</si>
  <si>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</si>
  <si>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</si>
  <si>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</si>
  <si>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</si>
  <si>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НЕНАЛОГОВЫЕ ДОХОДЫ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</si>
  <si>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</si>
  <si>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</si>
  <si>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</si>
  <si>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</si>
  <si>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</si>
  <si>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</si>
  <si>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</si>
  <si>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</si>
  <si>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</si>
  <si>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</si>
  <si>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</si>
  <si>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</si>
  <si>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</si>
  <si>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</si>
  <si>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000 1 12 01040 01 0000 120</t>
  </si>
  <si>
    <t>Плата за размещение отходов производства и потребления</t>
  </si>
  <si>
    <t>000 1 13 00000 00 0000 000</t>
  </si>
  <si>
    <t>ДОХОДЫ ОТ ОКАЗАНИЯ ПЛАТНЫХ УСЛУГ (РАБОТ) И КОМПЕНСАЦИИ ЗАТРАТ ГОСУДАРСТВА</t>
  </si>
  <si>
    <t>000 1 13 01000 00 0000 130</t>
  </si>
  <si>
    <t>Доходы от оказания платных услуг (работ)</t>
  </si>
  <si>
    <t>000 1 13 01990 00 0000 130</t>
  </si>
  <si>
    <t>Прочие доходы от оказания платных услуг (работ)</t>
  </si>
  <si>
    <t>000 1 13 01995 05 0000 130</t>
  </si>
  <si>
    <t>Прочие доходы от оказания платных услуг (работ) получателями средств бюджетов муниципальных районов</t>
  </si>
  <si>
    <t>0702</t>
  </si>
  <si>
    <t>000 1 14 00000 00 0000 000</t>
  </si>
  <si>
    <t>ДОХОДЫ ОТ ПРОДАЖИ МАТЕРИАЛЬНЫХ И НЕМАТЕРИАЛЬНЫХ АКТИВОВ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</si>
  <si>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</si>
  <si>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</si>
  <si>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000 1 14 02050 05 0000 410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</si>
  <si>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</si>
  <si>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</si>
  <si>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</si>
  <si>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000 1 14 06000 00 0000 430</t>
  </si>
  <si>
    <t>Доходы от продажи земельных участков, находящихся в государственной и муниципальной собственности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</si>
  <si>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</si>
  <si>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</si>
  <si>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</si>
  <si>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</si>
  <si>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000 1 16 00000 00 0000 000</t>
  </si>
  <si>
    <t>ШТРАФЫ, САНКЦИИ, ВОЗМЕЩЕНИЕ УЩЕРБА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</si>
  <si>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</si>
  <si>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</si>
  <si>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</si>
  <si>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</si>
  <si>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</si>
  <si>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</si>
  <si>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муниципальных районов на выравнивание бюджетной обеспеченности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</si>
  <si>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</si>
  <si>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</si>
  <si>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Субсидии бюджетам бюджетной системы Российской Федерации (межбюджетные субсидии)</t>
  </si>
  <si>
    <t>Субсидия бюджетам на поддержку отрасли культуры</t>
  </si>
  <si>
    <t>Субсидия бюджетам муниципальных районов на поддержку отрасли культуры</t>
  </si>
  <si>
    <t>Прочие субсидии</t>
  </si>
  <si>
    <t>Прочие субсидии бюджетам муниципальных районов</t>
  </si>
  <si>
    <t>* субсидии бюджетам муниципальных образований на разработку проектной документации и газификацию населенных пунктов, объектов социальной инфраструктуры Ивановской области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</si>
  <si>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</si>
  <si>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</si>
  <si>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</si>
  <si>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Прочие субвенции</t>
  </si>
  <si>
    <t>Прочие субвенции бюджетам муниципальных районов</t>
  </si>
  <si>
    <t>Иные межбюджетные трансферты</t>
  </si>
  <si>
    <t>Межбюджетные  трансферты,   передаваемые бюджетам  муниципальных  образований  на осуществление   части   полномочий    по решению  вопросов  местного  значения 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</si>
  <si>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</si>
  <si>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Всего:</t>
  </si>
  <si>
    <t>Уточненные бюджетные назначения</t>
  </si>
  <si>
    <t>% исполнения к уточненным бюджетным назначениям</t>
  </si>
  <si>
    <t>Темп роста %</t>
  </si>
  <si>
    <t>Плата за сбросы загрязняющих веществ в водные объекты</t>
  </si>
  <si>
    <t>000 1 12 01030 01 0000 120</t>
  </si>
  <si>
    <t>Наименование</t>
  </si>
  <si>
    <t>Раздел, подраздел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</si>
  <si>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</si>
  <si>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</si>
  <si>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</si>
  <si>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</si>
  <si>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</si>
  <si>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</si>
  <si>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</si>
  <si>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</si>
  <si>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</si>
  <si>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</si>
  <si>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</si>
  <si>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</si>
  <si>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</si>
  <si>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</si>
  <si>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</si>
  <si>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</si>
  <si>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</si>
  <si>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</si>
  <si>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</si>
  <si>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</si>
  <si>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</si>
  <si>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</si>
  <si>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</si>
  <si>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</si>
  <si>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</si>
  <si>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СОЦИАЛЬНАЯ ПОЛИТИКА</t>
  </si>
  <si>
    <t>Пенсионное обеспечение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</si>
  <si>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</si>
  <si>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</si>
  <si>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</si>
  <si>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Всего расходов:</t>
  </si>
  <si>
    <t>0100</t>
  </si>
  <si>
    <t>0102</t>
  </si>
  <si>
    <t>0104</t>
  </si>
  <si>
    <t>0106</t>
  </si>
  <si>
    <t>0111</t>
  </si>
  <si>
    <t>0113</t>
  </si>
  <si>
    <t>0300</t>
  </si>
  <si>
    <t>0314</t>
  </si>
  <si>
    <t>0400</t>
  </si>
  <si>
    <t>0408</t>
  </si>
  <si>
    <t>0409</t>
  </si>
  <si>
    <t>0412</t>
  </si>
  <si>
    <t>0500</t>
  </si>
  <si>
    <t>0501</t>
  </si>
  <si>
    <t>0502</t>
  </si>
  <si>
    <t>0503</t>
  </si>
  <si>
    <t>0700</t>
  </si>
  <si>
    <t>0701</t>
  </si>
  <si>
    <t>0703</t>
  </si>
  <si>
    <t>0705</t>
  </si>
  <si>
    <t>0707</t>
  </si>
  <si>
    <t>0709</t>
  </si>
  <si>
    <t>0800</t>
  </si>
  <si>
    <t>0801</t>
  </si>
  <si>
    <t>Результат исполнения бюджета (дефицит / профицит)</t>
  </si>
  <si>
    <t>1. Доходы</t>
  </si>
  <si>
    <t>2. Расходы</t>
  </si>
  <si>
    <t>Сельское хозяйство и рыболовство</t>
  </si>
  <si>
    <t>0405</t>
  </si>
  <si>
    <t>Охрана семьи и детства</t>
  </si>
  <si>
    <t>1004</t>
  </si>
  <si>
    <t>000 1 11 05013 05 0000 120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</si>
  <si>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</si>
  <si>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000 1 14 06013 05 0000 430 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</si>
  <si>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</si>
  <si>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000 1 05 04000 02 0000 110</t>
  </si>
  <si>
    <t>000 1 05 04020 02 0000 110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</si>
  <si>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</si>
  <si>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муниципальных районов</t>
  </si>
  <si>
    <t xml:space="preserve">Отклонение </t>
  </si>
  <si>
    <t>000 1 07 0000000 0000 000</t>
  </si>
  <si>
    <t>НАЛОГИ, СБОРЫ И РЕГУЛЯРНЫЕ ПЛАТЕЖИ ЗА ПОЛЬЗОВАНИЕ ПРИРОДНЫМИ РЕСУРСАМИ</t>
  </si>
  <si>
    <t>000 1 07 0100001 0000 110</t>
  </si>
  <si>
    <t>Налог на добычу полезных ископаемых</t>
  </si>
  <si>
    <t>000 1 07 0102001 0000 110</t>
  </si>
  <si>
    <t>Налог на добычу общераспространенных полезных ископаемых</t>
  </si>
  <si>
    <t>000 2 19 0000000 0000 000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</si>
  <si>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</si>
  <si>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</si>
  <si>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Отклонение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</si>
  <si>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</si>
  <si>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</si>
  <si>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Массовый спорт</t>
  </si>
  <si>
    <t>1102</t>
  </si>
  <si>
    <t>Судебная система</t>
  </si>
  <si>
    <t>0105</t>
  </si>
  <si>
    <t xml:space="preserve">Субвнции бюджетам на осуществление полномочий по сотавлению (изменению) списков кандидатов в присяжные заседатели федеральных судов общей юрисдикции в Российской Федерации </t>
  </si>
  <si>
    <t>000 1 12 01041 01 0000 120</t>
  </si>
  <si>
    <t xml:space="preserve">Плата за размещение отходов производства  </t>
  </si>
  <si>
    <t>000 1 12 01042 01 0000 120</t>
  </si>
  <si>
    <t>Плата за размещение твердых коммунальных отходов</t>
  </si>
  <si>
    <t>000 2 02 10000 00 0000 150</t>
  </si>
  <si>
    <t>000 2 02 15001 00 0000 150</t>
  </si>
  <si>
    <t>000 2 02 15001 05 0000 150</t>
  </si>
  <si>
    <t>000 2 02 15002 00 0000 150</t>
  </si>
  <si>
    <t>000 2 02 15002 05 0000 150</t>
  </si>
  <si>
    <t>000 2 02 20000 00 0000 150</t>
  </si>
  <si>
    <t>000 2 02 25519 00 0000 150</t>
  </si>
  <si>
    <t>000 2 02 25519 05 0000 150</t>
  </si>
  <si>
    <t>000 2 02 29999 00 0000 150</t>
  </si>
  <si>
    <t>000 2 02 29999 05 0000 150</t>
  </si>
  <si>
    <t>000 2 02 30000 00 0000 150</t>
  </si>
  <si>
    <t>000 2 02 30024 00 0000 150</t>
  </si>
  <si>
    <t>000 2 02 30024 05 0000 150</t>
  </si>
  <si>
    <t>000 2 02 35120 00 0000 150</t>
  </si>
  <si>
    <t>000 2 02 35120 05 0000 150</t>
  </si>
  <si>
    <t>000 2 02 39999 00 0000 150</t>
  </si>
  <si>
    <t>000 2 02 39999 05 0000 150</t>
  </si>
  <si>
    <t>000   2 02 40000 00 0000 150</t>
  </si>
  <si>
    <t>000   2 02 40014 00 0000 150</t>
  </si>
  <si>
    <t>000   2 02 40014 05 0000 150</t>
  </si>
  <si>
    <t>000 2 02 35082 00 0000 150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</si>
  <si>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</si>
  <si>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000 2 02 35082 05 0000 150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</si>
  <si>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</si>
  <si>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Субвнции бюджетам муниципальных районов на осуществление полномочий по сотавлению (изменению) списков кандидатов в присяжные заседатели федеральных судов общей юрисдикции в Российской Федерации </t>
  </si>
  <si>
    <t>000 2 19 0000005 0000 150</t>
  </si>
  <si>
    <t>000 2 19 6001005 0000 150</t>
  </si>
  <si>
    <t>000 1 13 02000 00 0000 130</t>
  </si>
  <si>
    <t>Доходы от компенсации затрат государства</t>
  </si>
  <si>
    <t>000 1 13 02995 05 0000 130</t>
  </si>
  <si>
    <t>Прочие доходы от компенсации затрат бюджетов муниципальных районов</t>
  </si>
  <si>
    <t xml:space="preserve">000 1 16 01000 01 0000 140 </t>
  </si>
  <si>
    <t>Административные штрафы, установленнные Кодексом Российской Федерации об административных правонарушениях</t>
  </si>
  <si>
    <t>000 1 16 01200 01 0000 140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</si>
  <si>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</si>
  <si>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</si>
  <si>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</si>
  <si>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000 1 16 10000 00 0000 140</t>
  </si>
  <si>
    <t>Платежи в целях возмещения причиненного ущерба (убытков)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</si>
  <si>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</si>
  <si>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000 1 05 01000 00 0000 110</t>
  </si>
  <si>
    <t>Налог, взимаемый в связи с применением упрощенной системы налообложения</t>
  </si>
  <si>
    <t>000 1 05 01010 01 0000 110</t>
  </si>
  <si>
    <t>000 1 05 01012 01 0000 110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</si>
  <si>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</si>
  <si>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</si>
  <si>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</si>
  <si>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</si>
  <si>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</si>
  <si>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</si>
  <si>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</si>
  <si>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</si>
  <si>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</si>
  <si>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</si>
  <si>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</si>
  <si>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</si>
  <si>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000 1 16 01083 01 0000 140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</si>
  <si>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</si>
  <si>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000 1 16 01140 01 0000 140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</si>
  <si>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</si>
  <si>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000 1 16 01143 01 0000 140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</si>
  <si>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</si>
  <si>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</si>
  <si>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</si>
  <si>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</si>
  <si>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</si>
  <si>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 xml:space="preserve">000 1 16 10120 00 0000 140 </t>
  </si>
  <si>
    <t>000 1 16 10123 01 0000 140</t>
  </si>
  <si>
    <t>000 2 02 25304 00 0000 150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</si>
  <si>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</si>
  <si>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000 2 02 25304 05 0000 150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</si>
  <si>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</si>
  <si>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000 2 02 45303 00 0000 150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</si>
  <si>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</si>
  <si>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000 2 02 45303 05 0000 150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</si>
  <si>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педагогичским работникам государственных и муниципальных общеобразовательных организаций</t>
  </si>
  <si>
    <t>000 1 05 01022 01 0000 110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</si>
  <si>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</si>
  <si>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000 1 05 01050 01 0000 110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</si>
  <si>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</si>
  <si>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</si>
  <si>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</si>
  <si>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000 1 01 02080 01 0000 110</t>
  </si>
  <si>
    <t>Налог на доходы физических лиц в части суммы налога, превышающей 650000 рублей, относящейся к части налоговой базы, превышающей 5000000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</si>
  <si>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000 1 09 00000 00 0000 000</t>
  </si>
  <si>
    <t>ЗАДОЛЖЕННОСТЬ И ПЕРЕРАСЧЕТЫ ПО ОТМЕНЕННЫМ НАЛОГАМ, СБОРАМ И ИНЫМ ОБЯЗАТЕЛЬНЫМ ПЛАТЕЖАМ</t>
  </si>
  <si>
    <t>000 1 09 01000 00 0000 110</t>
  </si>
  <si>
    <t>Налог на прибыль организаций, зачислявшийся до 1 января 2005 года в местные бюджеты</t>
  </si>
  <si>
    <t>000 1 16 01170 01 0000 140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</si>
  <si>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</si>
  <si>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000 1 16 01173 01 0000 140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</si>
  <si>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</si>
  <si>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000 1 09 01030 05 0000 110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</si>
  <si>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</si>
  <si>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Платежи за пользование природными русерсами</t>
  </si>
  <si>
    <t>000 1 09 03000 00 0000 110</t>
  </si>
  <si>
    <t>000 1 09 03020 00 0000 110</t>
  </si>
  <si>
    <t>Платежи за добычу полезных ископаемых</t>
  </si>
  <si>
    <t>000 1 16 01070 01 0000 140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</si>
  <si>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</si>
  <si>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000 1 16 01073 01 0000 140</t>
  </si>
  <si>
    <t>Адмиснистративные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</si>
  <si>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000 2 19 25304 05 0000 150</t>
  </si>
  <si>
    <t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муниципаоьных образовательных организациях, из бюджетов муниципальных районов</t>
  </si>
  <si>
    <t>000 1 09 06000 02 0000 110</t>
  </si>
  <si>
    <t>Прочие налоги и сборы (по отмененным налогам и сборам субъектов Российской Федерации)</t>
  </si>
  <si>
    <t>000 1 09 06010 02 0000 110</t>
  </si>
  <si>
    <t>Налог с продаж</t>
  </si>
  <si>
    <t>000 1 09 07000 00 0000 110</t>
  </si>
  <si>
    <t>Прочие налоги и сборы (по отмененным местным налогам и сборам)</t>
  </si>
  <si>
    <t>000 1 09 07050 00 0000 110</t>
  </si>
  <si>
    <t>000 1 15 00000 00 0000 000</t>
  </si>
  <si>
    <t>АДМИНИСТРАТИВНЫЕ ПЛАТЕЖИ И СБОРЫ</t>
  </si>
  <si>
    <t>000 1 15 02000 00 0000 140</t>
  </si>
  <si>
    <t>Платежи, взимаемые государственными и муниципальными органами (организациями) за выполнение определенных функций</t>
  </si>
  <si>
    <t>000 1 15 02050 00 0000 140</t>
  </si>
  <si>
    <t>Платежи, взимаемые органами местного самоуправления (организациями) муниципальных районов за выполнение определенных функций</t>
  </si>
  <si>
    <t>000 1 16 01150 01 0000 140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</si>
  <si>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</si>
  <si>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000 1 16 01153 01 0000 140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</si>
  <si>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</si>
  <si>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Прочие местные налоги и сборы</t>
  </si>
  <si>
    <t>000 1 09 07053 05 0000 110</t>
  </si>
  <si>
    <t>Прочие местные налоги и сборы, мобилизуемые на территориях муниципальных районов</t>
  </si>
  <si>
    <t>3. Источники финансирования дефицита бюджета</t>
  </si>
  <si>
    <t>Наименование показателя</t>
  </si>
  <si>
    <t>Источники финансирования дефицита бюджетов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</si>
  <si>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</si>
  <si>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</si>
  <si>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>000 1 01 02130 01 0000 110</t>
  </si>
  <si>
    <t>Налог на доходы физический лиц в отношении доходов от долевого участия в организации, полученных в виде дивидендов (в части чуммы налога, не превышающей 650 000 рублей)</t>
  </si>
  <si>
    <t>000 1 01 02140 01 0000 110</t>
  </si>
  <si>
    <t>Налог на доходы физический лиц в отношении доходов от долевого участия в организации, полученных в виде дивидендов (в части чуммы налога, превышающей 650 000 рублей)</t>
  </si>
  <si>
    <t>000 1 16 01050 01 0000 140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</si>
  <si>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</si>
  <si>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</si>
  <si>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</si>
  <si>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000 2 02 20041 00 0000 150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</si>
  <si>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</si>
  <si>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000 2 02 20041 05 0000 150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</si>
  <si>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</si>
  <si>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000 2 02 25171 00 0000 150</t>
  </si>
  <si>
    <t>Субсидии бюджетам на оснащение (обновление материально-технической базы) оборудованием, средствами обучения и воспитания образовательных организаций различных типов для реализации дополнительных общеразвивающих программ, для создания информационных систем в общеобразовательных организациях</t>
  </si>
  <si>
    <t>000 2 02 25171 05 0000 150</t>
  </si>
  <si>
    <t>Субсидии бюджетам муниципальных районов на оснащение (обновление мктериально-технической базы) оборудованием, средствами обучения и воспитания образовательных организаций различных типов для реализации дополнительных общеразвивающих программ, для создания информационных систем в образовательных организациях</t>
  </si>
  <si>
    <t>000 2 02 25599 00 0000 150</t>
  </si>
  <si>
    <t>Субсидии бюджетам на подготовку проектов межевания земельных участков и на проведение кадастровых работ</t>
  </si>
  <si>
    <t>000 2 02 25599 05 0000 150</t>
  </si>
  <si>
    <t>Субсидии бюджетам муниципальных районов на подготовку проектов межевания земельных участков и на проведение кадастровых работ</t>
  </si>
  <si>
    <t>000 2 02 45179 00 0000 150</t>
  </si>
  <si>
    <t>Межбюджетные трансферты,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</si>
  <si>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000 2 02 45179 05 0000 150</t>
  </si>
  <si>
    <t>Межбюджетные трансферты,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</si>
  <si>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000 1 09 04000 00 0000 110</t>
  </si>
  <si>
    <t>Налоги на имущество</t>
  </si>
  <si>
    <t>000 1 09 04010 02 0000 110</t>
  </si>
  <si>
    <t>Налог на имущество предприятий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</si>
  <si>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</si>
  <si>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</si>
  <si>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000 1 09 07033 05 0000 110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</si>
  <si>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территории муниципальных районов</t>
  </si>
  <si>
    <t>000 2 02 49999 00 0000 150</t>
  </si>
  <si>
    <t>Прочие межбюджетные трансферты, передаваемые бюджетам</t>
  </si>
  <si>
    <t>000 2 02 49999 05 0000 150</t>
  </si>
  <si>
    <t>Прочие межбюджетные трансферты, передаваемые бюджетам муниципальных районов</t>
  </si>
  <si>
    <t>000 1 05 02020 02 0000 110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</si>
  <si>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</si>
  <si>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ОХРАНА ОКРУЖАЮЩЕЙ СРЕДЫ</t>
  </si>
  <si>
    <t>0600</t>
  </si>
  <si>
    <t>Другие вопросы в области охраны окружающей среды</t>
  </si>
  <si>
    <t>0605</t>
  </si>
  <si>
    <t>000 1 05 01011 01 0000 110</t>
  </si>
  <si>
    <t>000 1 16 01100 01 0000 140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</si>
  <si>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t>
  </si>
  <si>
    <t xml:space="preserve">000 1 16 01103 01 0000 140 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</si>
  <si>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t>
  </si>
  <si>
    <t>Исполнение бюджета Ильинского муниципального района за 1 квартал 2024 года</t>
  </si>
  <si>
    <t>по состоянию на 01.04.2024 г.</t>
  </si>
  <si>
    <t>Аналитические данные в сравнении с соответсвующим периодом 2023 г.</t>
  </si>
  <si>
    <t>Субсидии бюджетам на обновление материально-тахнической базы для организации учебно-исследовательской, научн-практической, творческой деятельности, занятий физической культурой и спортом в образовательных организациях</t>
  </si>
  <si>
    <t>000 2 02 25098 00 0000 150</t>
  </si>
  <si>
    <t xml:space="preserve">000 2 02 25098 05 0000 150 </t>
  </si>
  <si>
    <t>Субсидии бюджетам муниципальных районов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</si>
  <si>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000 1 16 01110 01 0000 140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</si>
  <si>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</si>
  <si>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000 1 16 01113 01 0000 140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</si>
  <si>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</si>
  <si>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000 2 08 00000 00 0000 000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</si>
  <si>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</si>
  <si>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000 2 08 05000 05 0000 150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</si>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</sst>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\.mm\.yyyy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.0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00"/>
  </numFmts>
  <fonts count="96">
    <font>
      <sz val="10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sz val="6"/>
      <color indexed="8"/>
      <name val="Arial"/>
      <family val="2"/>
    </font>
    <font>
      <sz val="9"/>
      <color indexed="8"/>
      <name val="Arial"/>
      <family val="2"/>
    </font>
    <font>
      <sz val="11"/>
      <name val="Calibri"/>
      <family val="2"/>
    </font>
    <font>
      <sz val="11"/>
      <color indexed="8"/>
      <name val="Times New Roman"/>
      <family val="1"/>
    </font>
    <font>
      <b/>
      <i/>
      <sz val="8"/>
      <color indexed="8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Arial Cyr"/>
      <family val="0"/>
    </font>
    <font>
      <b/>
      <sz val="12"/>
      <name val="Times New Roman"/>
      <family val="1"/>
    </font>
    <font>
      <sz val="8"/>
      <color indexed="8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2"/>
      <color indexed="8"/>
      <name val="Times New Roman"/>
      <family val="1"/>
    </font>
    <font>
      <sz val="9"/>
      <name val="Arial"/>
      <family val="2"/>
    </font>
    <font>
      <i/>
      <sz val="8"/>
      <name val="Arial"/>
      <family val="2"/>
    </font>
    <font>
      <b/>
      <sz val="8"/>
      <color indexed="8"/>
      <name val="Times New Roman"/>
      <family val="1"/>
    </font>
    <font>
      <i/>
      <sz val="9"/>
      <name val="Times New Roman"/>
      <family val="1"/>
    </font>
    <font>
      <i/>
      <sz val="9"/>
      <color indexed="8"/>
      <name val="Times New Roman"/>
      <family val="1"/>
    </font>
    <font>
      <i/>
      <sz val="9"/>
      <name val="Arial"/>
      <family val="2"/>
    </font>
    <font>
      <b/>
      <sz val="9"/>
      <name val="Times New Roman"/>
      <family val="1"/>
    </font>
    <font>
      <b/>
      <sz val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1"/>
      <color rgb="FF000000"/>
      <name val="Times New Roman"/>
      <family val="1"/>
    </font>
    <font>
      <b/>
      <i/>
      <sz val="8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Calibri"/>
      <family val="2"/>
    </font>
    <font>
      <b/>
      <sz val="12"/>
      <color rgb="FF000000"/>
      <name val="Arial"/>
      <family val="2"/>
    </font>
    <font>
      <sz val="6"/>
      <color rgb="FF000000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9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9"/>
      <color rgb="FF000000"/>
      <name val="Times New Roman"/>
      <family val="1"/>
    </font>
    <font>
      <i/>
      <sz val="8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rgb="FF000000"/>
      </left>
      <right style="medium">
        <color rgb="FF000000"/>
      </right>
      <top/>
      <bottom style="hair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rgb="FF000000"/>
      </left>
      <right style="medium">
        <color rgb="FF000000"/>
      </right>
      <top style="hair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/>
      <right style="medium">
        <color rgb="FF000000"/>
      </right>
      <top style="hair">
        <color rgb="FF000000"/>
      </top>
      <bottom/>
    </border>
    <border>
      <left/>
      <right style="medium">
        <color rgb="FF000000"/>
      </right>
      <top/>
      <bottom style="hair">
        <color rgb="FF000000"/>
      </bottom>
    </border>
    <border>
      <left/>
      <right style="medium">
        <color indexed="8"/>
      </right>
      <top style="hair">
        <color indexed="8"/>
      </top>
      <bottom/>
    </border>
    <border>
      <left/>
      <right style="medium">
        <color indexed="8"/>
      </right>
      <top/>
      <bottom style="hair">
        <color indexed="8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/>
      <bottom style="hair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medium"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thin">
        <color indexed="8"/>
      </left>
      <right style="medium">
        <color indexed="8"/>
      </right>
      <top style="hair">
        <color indexed="8"/>
      </top>
      <bottom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rgb="FF000000"/>
      </right>
      <top style="thin">
        <color rgb="FF000000"/>
      </top>
      <bottom style="hair">
        <color rgb="FF000000"/>
      </bottom>
    </border>
    <border>
      <left>
        <color indexed="63"/>
      </left>
      <right>
        <color indexed="63"/>
      </right>
      <top style="hair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rgb="FF000000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thin">
        <color rgb="FF000000"/>
      </bottom>
    </border>
    <border>
      <left/>
      <right style="thin">
        <color indexed="8"/>
      </right>
      <top/>
      <bottom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/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>
        <color rgb="FF000000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74">
    <xf numFmtId="0" fontId="0" fillId="0" borderId="0">
      <alignment/>
      <protection/>
    </xf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5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49" fontId="7" fillId="0" borderId="0">
      <alignment horizontal="center"/>
      <protection/>
    </xf>
    <xf numFmtId="4" fontId="61" fillId="0" borderId="1">
      <alignment horizontal="right"/>
      <protection/>
    </xf>
    <xf numFmtId="4" fontId="61" fillId="0" borderId="1">
      <alignment horizontal="right"/>
      <protection/>
    </xf>
    <xf numFmtId="4" fontId="61" fillId="0" borderId="1">
      <alignment horizontal="right"/>
      <protection/>
    </xf>
    <xf numFmtId="4" fontId="61" fillId="0" borderId="1">
      <alignment horizontal="right"/>
      <protection/>
    </xf>
    <xf numFmtId="49" fontId="7" fillId="0" borderId="2">
      <alignment horizontal="center" wrapText="1"/>
      <protection/>
    </xf>
    <xf numFmtId="4" fontId="61" fillId="0" borderId="3">
      <alignment horizontal="right"/>
      <protection/>
    </xf>
    <xf numFmtId="4" fontId="61" fillId="0" borderId="3">
      <alignment horizontal="right"/>
      <protection/>
    </xf>
    <xf numFmtId="4" fontId="61" fillId="0" borderId="3">
      <alignment horizontal="right"/>
      <protection/>
    </xf>
    <xf numFmtId="4" fontId="61" fillId="0" borderId="3">
      <alignment horizontal="right"/>
      <protection/>
    </xf>
    <xf numFmtId="49" fontId="7" fillId="0" borderId="4">
      <alignment horizontal="center" wrapText="1"/>
      <protection/>
    </xf>
    <xf numFmtId="49" fontId="61" fillId="0" borderId="0">
      <alignment horizontal="right"/>
      <protection/>
    </xf>
    <xf numFmtId="49" fontId="61" fillId="0" borderId="0">
      <alignment horizontal="right"/>
      <protection/>
    </xf>
    <xf numFmtId="49" fontId="61" fillId="0" borderId="0">
      <alignment horizontal="right"/>
      <protection/>
    </xf>
    <xf numFmtId="49" fontId="61" fillId="0" borderId="0">
      <alignment horizontal="right"/>
      <protection/>
    </xf>
    <xf numFmtId="49" fontId="7" fillId="0" borderId="5">
      <alignment horizontal="center"/>
      <protection/>
    </xf>
    <xf numFmtId="0" fontId="61" fillId="0" borderId="6">
      <alignment horizontal="left" wrapText="1"/>
      <protection/>
    </xf>
    <xf numFmtId="0" fontId="61" fillId="0" borderId="6">
      <alignment horizontal="left" wrapText="1"/>
      <protection/>
    </xf>
    <xf numFmtId="0" fontId="61" fillId="0" borderId="6">
      <alignment horizontal="left" wrapText="1"/>
      <protection/>
    </xf>
    <xf numFmtId="0" fontId="61" fillId="0" borderId="6">
      <alignment horizontal="left" wrapText="1"/>
      <protection/>
    </xf>
    <xf numFmtId="49" fontId="7" fillId="0" borderId="7">
      <alignment/>
      <protection/>
    </xf>
    <xf numFmtId="0" fontId="61" fillId="0" borderId="8">
      <alignment horizontal="left" wrapText="1" indent="1"/>
      <protection/>
    </xf>
    <xf numFmtId="0" fontId="61" fillId="0" borderId="8">
      <alignment horizontal="left" wrapText="1" indent="1"/>
      <protection/>
    </xf>
    <xf numFmtId="0" fontId="61" fillId="0" borderId="8">
      <alignment horizontal="left" wrapText="1" indent="1"/>
      <protection/>
    </xf>
    <xf numFmtId="0" fontId="61" fillId="0" borderId="8">
      <alignment horizontal="left" wrapText="1" indent="1"/>
      <protection/>
    </xf>
    <xf numFmtId="4" fontId="7" fillId="0" borderId="5">
      <alignment horizontal="right"/>
      <protection/>
    </xf>
    <xf numFmtId="0" fontId="62" fillId="0" borderId="9">
      <alignment horizontal="left" wrapText="1"/>
      <protection/>
    </xf>
    <xf numFmtId="0" fontId="62" fillId="0" borderId="9">
      <alignment horizontal="left" wrapText="1"/>
      <protection/>
    </xf>
    <xf numFmtId="0" fontId="62" fillId="0" borderId="9">
      <alignment horizontal="left" wrapText="1"/>
      <protection/>
    </xf>
    <xf numFmtId="0" fontId="62" fillId="0" borderId="9">
      <alignment horizontal="left" wrapText="1"/>
      <protection/>
    </xf>
    <xf numFmtId="4" fontId="7" fillId="0" borderId="2">
      <alignment horizontal="right"/>
      <protection/>
    </xf>
    <xf numFmtId="0" fontId="61" fillId="20" borderId="0">
      <alignment/>
      <protection/>
    </xf>
    <xf numFmtId="0" fontId="61" fillId="20" borderId="0">
      <alignment/>
      <protection/>
    </xf>
    <xf numFmtId="0" fontId="61" fillId="20" borderId="0">
      <alignment/>
      <protection/>
    </xf>
    <xf numFmtId="0" fontId="61" fillId="20" borderId="0">
      <alignment/>
      <protection/>
    </xf>
    <xf numFmtId="49" fontId="7" fillId="0" borderId="0">
      <alignment horizontal="right"/>
      <protection/>
    </xf>
    <xf numFmtId="0" fontId="61" fillId="0" borderId="10">
      <alignment/>
      <protection/>
    </xf>
    <xf numFmtId="0" fontId="61" fillId="0" borderId="10">
      <alignment/>
      <protection/>
    </xf>
    <xf numFmtId="0" fontId="61" fillId="0" borderId="10">
      <alignment/>
      <protection/>
    </xf>
    <xf numFmtId="0" fontId="61" fillId="0" borderId="10">
      <alignment/>
      <protection/>
    </xf>
    <xf numFmtId="4" fontId="7" fillId="0" borderId="11">
      <alignment horizontal="right"/>
      <protection/>
    </xf>
    <xf numFmtId="0" fontId="61" fillId="0" borderId="0">
      <alignment horizontal="center"/>
      <protection/>
    </xf>
    <xf numFmtId="0" fontId="61" fillId="0" borderId="0">
      <alignment horizontal="center"/>
      <protection/>
    </xf>
    <xf numFmtId="0" fontId="61" fillId="0" borderId="0">
      <alignment horizontal="center"/>
      <protection/>
    </xf>
    <xf numFmtId="0" fontId="61" fillId="0" borderId="0">
      <alignment horizontal="center"/>
      <protection/>
    </xf>
    <xf numFmtId="49" fontId="7" fillId="0" borderId="12">
      <alignment horizontal="center"/>
      <protection/>
    </xf>
    <xf numFmtId="0" fontId="60" fillId="0" borderId="10">
      <alignment/>
      <protection/>
    </xf>
    <xf numFmtId="0" fontId="60" fillId="0" borderId="10">
      <alignment/>
      <protection/>
    </xf>
    <xf numFmtId="0" fontId="60" fillId="0" borderId="10">
      <alignment/>
      <protection/>
    </xf>
    <xf numFmtId="0" fontId="60" fillId="0" borderId="10">
      <alignment/>
      <protection/>
    </xf>
    <xf numFmtId="4" fontId="7" fillId="0" borderId="13">
      <alignment horizontal="right"/>
      <protection/>
    </xf>
    <xf numFmtId="4" fontId="61" fillId="0" borderId="14">
      <alignment horizontal="right"/>
      <protection/>
    </xf>
    <xf numFmtId="4" fontId="61" fillId="0" borderId="14">
      <alignment horizontal="right"/>
      <protection/>
    </xf>
    <xf numFmtId="4" fontId="61" fillId="0" borderId="14">
      <alignment horizontal="right"/>
      <protection/>
    </xf>
    <xf numFmtId="4" fontId="61" fillId="0" borderId="14">
      <alignment horizontal="right"/>
      <protection/>
    </xf>
    <xf numFmtId="0" fontId="7" fillId="0" borderId="15">
      <alignment horizontal="left" wrapText="1"/>
      <protection/>
    </xf>
    <xf numFmtId="49" fontId="61" fillId="0" borderId="9">
      <alignment horizontal="center"/>
      <protection/>
    </xf>
    <xf numFmtId="49" fontId="61" fillId="0" borderId="9">
      <alignment horizontal="center"/>
      <protection/>
    </xf>
    <xf numFmtId="49" fontId="61" fillId="0" borderId="9">
      <alignment horizontal="center"/>
      <protection/>
    </xf>
    <xf numFmtId="49" fontId="61" fillId="0" borderId="9">
      <alignment horizontal="center"/>
      <protection/>
    </xf>
    <xf numFmtId="0" fontId="2" fillId="0" borderId="16">
      <alignment horizontal="left" wrapText="1"/>
      <protection/>
    </xf>
    <xf numFmtId="4" fontId="61" fillId="0" borderId="17">
      <alignment horizontal="right"/>
      <protection/>
    </xf>
    <xf numFmtId="4" fontId="61" fillId="0" borderId="17">
      <alignment horizontal="right"/>
      <protection/>
    </xf>
    <xf numFmtId="4" fontId="61" fillId="0" borderId="17">
      <alignment horizontal="right"/>
      <protection/>
    </xf>
    <xf numFmtId="4" fontId="61" fillId="0" borderId="17">
      <alignment horizontal="right"/>
      <protection/>
    </xf>
    <xf numFmtId="0" fontId="7" fillId="0" borderId="18">
      <alignment horizontal="left" wrapText="1" indent="1"/>
      <protection/>
    </xf>
    <xf numFmtId="0" fontId="62" fillId="0" borderId="0">
      <alignment horizontal="center"/>
      <protection/>
    </xf>
    <xf numFmtId="0" fontId="62" fillId="0" borderId="0">
      <alignment horizontal="center"/>
      <protection/>
    </xf>
    <xf numFmtId="0" fontId="62" fillId="0" borderId="0">
      <alignment horizontal="center"/>
      <protection/>
    </xf>
    <xf numFmtId="0" fontId="62" fillId="0" borderId="0">
      <alignment horizontal="center"/>
      <protection/>
    </xf>
    <xf numFmtId="0" fontId="5" fillId="0" borderId="19">
      <alignment/>
      <protection/>
    </xf>
    <xf numFmtId="0" fontId="62" fillId="0" borderId="10">
      <alignment/>
      <protection/>
    </xf>
    <xf numFmtId="0" fontId="62" fillId="0" borderId="10">
      <alignment/>
      <protection/>
    </xf>
    <xf numFmtId="0" fontId="62" fillId="0" borderId="10">
      <alignment/>
      <protection/>
    </xf>
    <xf numFmtId="0" fontId="62" fillId="0" borderId="10">
      <alignment/>
      <protection/>
    </xf>
    <xf numFmtId="0" fontId="7" fillId="0" borderId="7">
      <alignment/>
      <protection/>
    </xf>
    <xf numFmtId="0" fontId="61" fillId="0" borderId="20">
      <alignment horizontal="left" wrapText="1"/>
      <protection/>
    </xf>
    <xf numFmtId="0" fontId="61" fillId="0" borderId="20">
      <alignment horizontal="left" wrapText="1"/>
      <protection/>
    </xf>
    <xf numFmtId="0" fontId="61" fillId="0" borderId="20">
      <alignment horizontal="left" wrapText="1"/>
      <protection/>
    </xf>
    <xf numFmtId="0" fontId="61" fillId="0" borderId="20">
      <alignment horizontal="left" wrapText="1"/>
      <protection/>
    </xf>
    <xf numFmtId="0" fontId="5" fillId="0" borderId="7">
      <alignment/>
      <protection/>
    </xf>
    <xf numFmtId="0" fontId="61" fillId="0" borderId="21">
      <alignment horizontal="left" wrapText="1" indent="1"/>
      <protection/>
    </xf>
    <xf numFmtId="0" fontId="61" fillId="0" borderId="21">
      <alignment horizontal="left" wrapText="1" indent="1"/>
      <protection/>
    </xf>
    <xf numFmtId="0" fontId="61" fillId="0" borderId="21">
      <alignment horizontal="left" wrapText="1" indent="1"/>
      <protection/>
    </xf>
    <xf numFmtId="0" fontId="61" fillId="0" borderId="21">
      <alignment horizontal="left" wrapText="1" indent="1"/>
      <protection/>
    </xf>
    <xf numFmtId="0" fontId="2" fillId="0" borderId="0">
      <alignment horizontal="center"/>
      <protection/>
    </xf>
    <xf numFmtId="0" fontId="61" fillId="0" borderId="20">
      <alignment horizontal="left" wrapText="1" indent="2"/>
      <protection/>
    </xf>
    <xf numFmtId="0" fontId="61" fillId="0" borderId="20">
      <alignment horizontal="left" wrapText="1" indent="2"/>
      <protection/>
    </xf>
    <xf numFmtId="0" fontId="61" fillId="0" borderId="20">
      <alignment horizontal="left" wrapText="1" indent="2"/>
      <protection/>
    </xf>
    <xf numFmtId="0" fontId="61" fillId="0" borderId="20">
      <alignment horizontal="left" wrapText="1" indent="2"/>
      <protection/>
    </xf>
    <xf numFmtId="0" fontId="2" fillId="0" borderId="7">
      <alignment/>
      <protection/>
    </xf>
    <xf numFmtId="0" fontId="61" fillId="0" borderId="6">
      <alignment horizontal="left" wrapText="1" indent="2"/>
      <protection/>
    </xf>
    <xf numFmtId="0" fontId="61" fillId="0" borderId="6">
      <alignment horizontal="left" wrapText="1" indent="2"/>
      <protection/>
    </xf>
    <xf numFmtId="0" fontId="61" fillId="0" borderId="6">
      <alignment horizontal="left" wrapText="1" indent="2"/>
      <protection/>
    </xf>
    <xf numFmtId="0" fontId="61" fillId="0" borderId="6">
      <alignment horizontal="left" wrapText="1" indent="2"/>
      <protection/>
    </xf>
    <xf numFmtId="0" fontId="7" fillId="0" borderId="22">
      <alignment horizontal="left" wrapText="1"/>
      <protection/>
    </xf>
    <xf numFmtId="0" fontId="61" fillId="0" borderId="0">
      <alignment horizontal="center" wrapText="1"/>
      <protection/>
    </xf>
    <xf numFmtId="0" fontId="61" fillId="0" borderId="0">
      <alignment horizontal="center" wrapText="1"/>
      <protection/>
    </xf>
    <xf numFmtId="0" fontId="61" fillId="0" borderId="0">
      <alignment horizontal="center" wrapText="1"/>
      <protection/>
    </xf>
    <xf numFmtId="0" fontId="61" fillId="0" borderId="0">
      <alignment horizontal="center" wrapText="1"/>
      <protection/>
    </xf>
    <xf numFmtId="0" fontId="7" fillId="0" borderId="23">
      <alignment horizontal="left" wrapText="1" indent="1"/>
      <protection/>
    </xf>
    <xf numFmtId="49" fontId="61" fillId="0" borderId="10">
      <alignment horizontal="left"/>
      <protection/>
    </xf>
    <xf numFmtId="49" fontId="61" fillId="0" borderId="10">
      <alignment horizontal="left"/>
      <protection/>
    </xf>
    <xf numFmtId="49" fontId="61" fillId="0" borderId="10">
      <alignment horizontal="left"/>
      <protection/>
    </xf>
    <xf numFmtId="49" fontId="61" fillId="0" borderId="10">
      <alignment horizontal="left"/>
      <protection/>
    </xf>
    <xf numFmtId="0" fontId="7" fillId="0" borderId="22">
      <alignment horizontal="left" wrapText="1" indent="1"/>
      <protection/>
    </xf>
    <xf numFmtId="49" fontId="61" fillId="0" borderId="24">
      <alignment horizontal="center" wrapText="1"/>
      <protection/>
    </xf>
    <xf numFmtId="49" fontId="61" fillId="0" borderId="24">
      <alignment horizontal="center" wrapText="1"/>
      <protection/>
    </xf>
    <xf numFmtId="49" fontId="61" fillId="0" borderId="24">
      <alignment horizontal="center" wrapText="1"/>
      <protection/>
    </xf>
    <xf numFmtId="49" fontId="61" fillId="0" borderId="24">
      <alignment horizontal="center" wrapText="1"/>
      <protection/>
    </xf>
    <xf numFmtId="0" fontId="5" fillId="21" borderId="25">
      <alignment/>
      <protection/>
    </xf>
    <xf numFmtId="49" fontId="61" fillId="0" borderId="24">
      <alignment horizontal="left" wrapText="1"/>
      <protection/>
    </xf>
    <xf numFmtId="49" fontId="61" fillId="0" borderId="24">
      <alignment horizontal="left" wrapText="1"/>
      <protection/>
    </xf>
    <xf numFmtId="49" fontId="61" fillId="0" borderId="24">
      <alignment horizontal="left" wrapText="1"/>
      <protection/>
    </xf>
    <xf numFmtId="49" fontId="61" fillId="0" borderId="24">
      <alignment horizontal="left" wrapText="1"/>
      <protection/>
    </xf>
    <xf numFmtId="0" fontId="7" fillId="0" borderId="26">
      <alignment horizontal="left" wrapText="1" indent="1"/>
      <protection/>
    </xf>
    <xf numFmtId="49" fontId="61" fillId="0" borderId="24">
      <alignment horizontal="center" shrinkToFit="1"/>
      <protection/>
    </xf>
    <xf numFmtId="49" fontId="61" fillId="0" borderId="24">
      <alignment horizontal="center" shrinkToFit="1"/>
      <protection/>
    </xf>
    <xf numFmtId="49" fontId="61" fillId="0" borderId="24">
      <alignment horizontal="center" shrinkToFit="1"/>
      <protection/>
    </xf>
    <xf numFmtId="49" fontId="61" fillId="0" borderId="24">
      <alignment horizontal="center" shrinkToFit="1"/>
      <protection/>
    </xf>
    <xf numFmtId="0" fontId="7" fillId="0" borderId="0">
      <alignment horizontal="center" wrapText="1"/>
      <protection/>
    </xf>
    <xf numFmtId="49" fontId="61" fillId="0" borderId="1">
      <alignment horizontal="center" shrinkToFit="1"/>
      <protection/>
    </xf>
    <xf numFmtId="49" fontId="61" fillId="0" borderId="1">
      <alignment horizontal="center" shrinkToFit="1"/>
      <protection/>
    </xf>
    <xf numFmtId="49" fontId="61" fillId="0" borderId="1">
      <alignment horizontal="center" shrinkToFit="1"/>
      <protection/>
    </xf>
    <xf numFmtId="49" fontId="61" fillId="0" borderId="1">
      <alignment horizontal="center" shrinkToFit="1"/>
      <protection/>
    </xf>
    <xf numFmtId="49" fontId="7" fillId="0" borderId="7">
      <alignment horizontal="left"/>
      <protection/>
    </xf>
    <xf numFmtId="0" fontId="61" fillId="0" borderId="8">
      <alignment horizontal="left" wrapText="1"/>
      <protection/>
    </xf>
    <xf numFmtId="0" fontId="61" fillId="0" borderId="8">
      <alignment horizontal="left" wrapText="1"/>
      <protection/>
    </xf>
    <xf numFmtId="0" fontId="61" fillId="0" borderId="8">
      <alignment horizontal="left" wrapText="1"/>
      <protection/>
    </xf>
    <xf numFmtId="0" fontId="61" fillId="0" borderId="8">
      <alignment horizontal="left" wrapText="1"/>
      <protection/>
    </xf>
    <xf numFmtId="49" fontId="7" fillId="0" borderId="27">
      <alignment horizontal="center" wrapText="1"/>
      <protection/>
    </xf>
    <xf numFmtId="0" fontId="61" fillId="0" borderId="6">
      <alignment horizontal="left" wrapText="1" indent="1"/>
      <protection/>
    </xf>
    <xf numFmtId="0" fontId="61" fillId="0" borderId="6">
      <alignment horizontal="left" wrapText="1" indent="1"/>
      <protection/>
    </xf>
    <xf numFmtId="0" fontId="61" fillId="0" borderId="6">
      <alignment horizontal="left" wrapText="1" indent="1"/>
      <protection/>
    </xf>
    <xf numFmtId="0" fontId="61" fillId="0" borderId="6">
      <alignment horizontal="left" wrapText="1" indent="1"/>
      <protection/>
    </xf>
    <xf numFmtId="49" fontId="7" fillId="0" borderId="27">
      <alignment horizontal="center" shrinkToFit="1"/>
      <protection/>
    </xf>
    <xf numFmtId="0" fontId="61" fillId="0" borderId="8">
      <alignment horizontal="left" wrapText="1" indent="2"/>
      <protection/>
    </xf>
    <xf numFmtId="0" fontId="61" fillId="0" borderId="8">
      <alignment horizontal="left" wrapText="1" indent="2"/>
      <protection/>
    </xf>
    <xf numFmtId="0" fontId="61" fillId="0" borderId="8">
      <alignment horizontal="left" wrapText="1" indent="2"/>
      <protection/>
    </xf>
    <xf numFmtId="0" fontId="61" fillId="0" borderId="8">
      <alignment horizontal="left" wrapText="1" indent="2"/>
      <protection/>
    </xf>
    <xf numFmtId="49" fontId="7" fillId="0" borderId="5">
      <alignment horizontal="center" shrinkToFit="1"/>
      <protection/>
    </xf>
    <xf numFmtId="0" fontId="60" fillId="0" borderId="28">
      <alignment/>
      <protection/>
    </xf>
    <xf numFmtId="0" fontId="60" fillId="0" borderId="28">
      <alignment/>
      <protection/>
    </xf>
    <xf numFmtId="0" fontId="60" fillId="0" borderId="28">
      <alignment/>
      <protection/>
    </xf>
    <xf numFmtId="0" fontId="60" fillId="0" borderId="28">
      <alignment/>
      <protection/>
    </xf>
    <xf numFmtId="0" fontId="7" fillId="0" borderId="29">
      <alignment horizontal="left" wrapText="1"/>
      <protection/>
    </xf>
    <xf numFmtId="0" fontId="60" fillId="0" borderId="30">
      <alignment/>
      <protection/>
    </xf>
    <xf numFmtId="0" fontId="60" fillId="0" borderId="30">
      <alignment/>
      <protection/>
    </xf>
    <xf numFmtId="0" fontId="60" fillId="0" borderId="30">
      <alignment/>
      <protection/>
    </xf>
    <xf numFmtId="0" fontId="60" fillId="0" borderId="30">
      <alignment/>
      <protection/>
    </xf>
    <xf numFmtId="0" fontId="7" fillId="0" borderId="15">
      <alignment horizontal="left" wrapText="1" indent="1"/>
      <protection/>
    </xf>
    <xf numFmtId="49" fontId="61" fillId="0" borderId="14">
      <alignment horizontal="center"/>
      <protection/>
    </xf>
    <xf numFmtId="49" fontId="61" fillId="0" borderId="14">
      <alignment horizontal="center"/>
      <protection/>
    </xf>
    <xf numFmtId="49" fontId="61" fillId="0" borderId="14">
      <alignment horizontal="center"/>
      <protection/>
    </xf>
    <xf numFmtId="49" fontId="61" fillId="0" borderId="14">
      <alignment horizontal="center"/>
      <protection/>
    </xf>
    <xf numFmtId="0" fontId="7" fillId="0" borderId="29">
      <alignment horizontal="left" wrapText="1" indent="1"/>
      <protection/>
    </xf>
    <xf numFmtId="0" fontId="62" fillId="0" borderId="31">
      <alignment horizontal="center" vertical="center" textRotation="90" wrapText="1"/>
      <protection/>
    </xf>
    <xf numFmtId="0" fontId="62" fillId="0" borderId="31">
      <alignment horizontal="center" vertical="center" textRotation="90" wrapText="1"/>
      <protection/>
    </xf>
    <xf numFmtId="0" fontId="62" fillId="0" borderId="31">
      <alignment horizontal="center" vertical="center" textRotation="90" wrapText="1"/>
      <protection/>
    </xf>
    <xf numFmtId="0" fontId="62" fillId="0" borderId="31">
      <alignment horizontal="center" vertical="center" textRotation="90" wrapText="1"/>
      <protection/>
    </xf>
    <xf numFmtId="0" fontId="7" fillId="0" borderId="15">
      <alignment horizontal="left" wrapText="1" indent="1"/>
      <protection/>
    </xf>
    <xf numFmtId="0" fontId="62" fillId="0" borderId="30">
      <alignment horizontal="center" vertical="center" textRotation="90" wrapText="1"/>
      <protection/>
    </xf>
    <xf numFmtId="0" fontId="62" fillId="0" borderId="30">
      <alignment horizontal="center" vertical="center" textRotation="90" wrapText="1"/>
      <protection/>
    </xf>
    <xf numFmtId="0" fontId="62" fillId="0" borderId="30">
      <alignment horizontal="center" vertical="center" textRotation="90" wrapText="1"/>
      <protection/>
    </xf>
    <xf numFmtId="0" fontId="62" fillId="0" borderId="30">
      <alignment horizontal="center" vertical="center" textRotation="90" wrapText="1"/>
      <protection/>
    </xf>
    <xf numFmtId="0" fontId="5" fillId="0" borderId="32">
      <alignment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5" fillId="0" borderId="33">
      <alignment/>
      <protection/>
    </xf>
    <xf numFmtId="0" fontId="62" fillId="0" borderId="0">
      <alignment horizontal="center" vertical="center" textRotation="90" wrapText="1"/>
      <protection/>
    </xf>
    <xf numFmtId="0" fontId="62" fillId="0" borderId="0">
      <alignment horizontal="center" vertical="center" textRotation="90" wrapText="1"/>
      <protection/>
    </xf>
    <xf numFmtId="0" fontId="62" fillId="0" borderId="0">
      <alignment horizontal="center" vertical="center" textRotation="90" wrapText="1"/>
      <protection/>
    </xf>
    <xf numFmtId="0" fontId="62" fillId="0" borderId="0">
      <alignment horizontal="center" vertical="center" textRotation="90" wrapText="1"/>
      <protection/>
    </xf>
    <xf numFmtId="0" fontId="2" fillId="0" borderId="34">
      <alignment horizontal="center" vertical="center" textRotation="90" wrapText="1"/>
      <protection/>
    </xf>
    <xf numFmtId="0" fontId="62" fillId="0" borderId="35">
      <alignment horizontal="center" vertical="center" textRotation="90" wrapText="1"/>
      <protection/>
    </xf>
    <xf numFmtId="0" fontId="62" fillId="0" borderId="35">
      <alignment horizontal="center" vertical="center" textRotation="90" wrapText="1"/>
      <protection/>
    </xf>
    <xf numFmtId="0" fontId="62" fillId="0" borderId="35">
      <alignment horizontal="center" vertical="center" textRotation="90" wrapText="1"/>
      <protection/>
    </xf>
    <xf numFmtId="0" fontId="62" fillId="0" borderId="35">
      <alignment horizontal="center" vertical="center" textRotation="90" wrapText="1"/>
      <protection/>
    </xf>
    <xf numFmtId="0" fontId="2" fillId="0" borderId="19">
      <alignment horizontal="center" vertical="center" textRotation="90" wrapText="1"/>
      <protection/>
    </xf>
    <xf numFmtId="0" fontId="62" fillId="0" borderId="0">
      <alignment horizontal="center" vertical="center" textRotation="90"/>
      <protection/>
    </xf>
    <xf numFmtId="0" fontId="62" fillId="0" borderId="0">
      <alignment horizontal="center" vertical="center" textRotation="90"/>
      <protection/>
    </xf>
    <xf numFmtId="0" fontId="62" fillId="0" borderId="0">
      <alignment horizontal="center" vertical="center" textRotation="90"/>
      <protection/>
    </xf>
    <xf numFmtId="0" fontId="62" fillId="0" borderId="0">
      <alignment horizontal="center" vertical="center" textRotation="90"/>
      <protection/>
    </xf>
    <xf numFmtId="0" fontId="7" fillId="0" borderId="0">
      <alignment vertical="center"/>
      <protection/>
    </xf>
    <xf numFmtId="0" fontId="62" fillId="0" borderId="35">
      <alignment horizontal="center" vertical="center" textRotation="90"/>
      <protection/>
    </xf>
    <xf numFmtId="0" fontId="62" fillId="0" borderId="35">
      <alignment horizontal="center" vertical="center" textRotation="90"/>
      <protection/>
    </xf>
    <xf numFmtId="0" fontId="62" fillId="0" borderId="35">
      <alignment horizontal="center" vertical="center" textRotation="90"/>
      <protection/>
    </xf>
    <xf numFmtId="0" fontId="62" fillId="0" borderId="35">
      <alignment horizontal="center" vertical="center" textRotation="90"/>
      <protection/>
    </xf>
    <xf numFmtId="0" fontId="2" fillId="0" borderId="7">
      <alignment horizontal="center" vertical="center" textRotation="90" wrapText="1"/>
      <protection/>
    </xf>
    <xf numFmtId="0" fontId="62" fillId="0" borderId="36">
      <alignment horizontal="center" vertical="center" textRotation="90"/>
      <protection/>
    </xf>
    <xf numFmtId="0" fontId="62" fillId="0" borderId="36">
      <alignment horizontal="center" vertical="center" textRotation="90"/>
      <protection/>
    </xf>
    <xf numFmtId="0" fontId="62" fillId="0" borderId="36">
      <alignment horizontal="center" vertical="center" textRotation="90"/>
      <protection/>
    </xf>
    <xf numFmtId="0" fontId="62" fillId="0" borderId="36">
      <alignment horizontal="center" vertical="center" textRotation="90"/>
      <protection/>
    </xf>
    <xf numFmtId="0" fontId="2" fillId="0" borderId="19">
      <alignment horizontal="center" vertical="center" textRotation="90"/>
      <protection/>
    </xf>
    <xf numFmtId="0" fontId="63" fillId="0" borderId="10">
      <alignment wrapText="1"/>
      <protection/>
    </xf>
    <xf numFmtId="0" fontId="63" fillId="0" borderId="10">
      <alignment wrapText="1"/>
      <protection/>
    </xf>
    <xf numFmtId="0" fontId="63" fillId="0" borderId="10">
      <alignment wrapText="1"/>
      <protection/>
    </xf>
    <xf numFmtId="0" fontId="63" fillId="0" borderId="10">
      <alignment wrapText="1"/>
      <protection/>
    </xf>
    <xf numFmtId="0" fontId="2" fillId="0" borderId="7">
      <alignment horizontal="center" vertical="center" textRotation="90"/>
      <protection/>
    </xf>
    <xf numFmtId="0" fontId="63" fillId="0" borderId="36">
      <alignment wrapText="1"/>
      <protection/>
    </xf>
    <xf numFmtId="0" fontId="63" fillId="0" borderId="36">
      <alignment wrapText="1"/>
      <protection/>
    </xf>
    <xf numFmtId="0" fontId="63" fillId="0" borderId="36">
      <alignment wrapText="1"/>
      <protection/>
    </xf>
    <xf numFmtId="0" fontId="63" fillId="0" borderId="36">
      <alignment wrapText="1"/>
      <protection/>
    </xf>
    <xf numFmtId="0" fontId="2" fillId="0" borderId="34">
      <alignment horizontal="center" vertical="center" textRotation="90"/>
      <protection/>
    </xf>
    <xf numFmtId="0" fontId="63" fillId="0" borderId="30">
      <alignment wrapText="1"/>
      <protection/>
    </xf>
    <xf numFmtId="0" fontId="63" fillId="0" borderId="30">
      <alignment wrapText="1"/>
      <protection/>
    </xf>
    <xf numFmtId="0" fontId="63" fillId="0" borderId="30">
      <alignment wrapText="1"/>
      <protection/>
    </xf>
    <xf numFmtId="0" fontId="63" fillId="0" borderId="30">
      <alignment wrapText="1"/>
      <protection/>
    </xf>
    <xf numFmtId="0" fontId="2" fillId="0" borderId="37">
      <alignment horizontal="center" vertical="center" textRotation="90"/>
      <protection/>
    </xf>
    <xf numFmtId="0" fontId="61" fillId="0" borderId="36">
      <alignment horizontal="center" vertical="top" wrapText="1"/>
      <protection/>
    </xf>
    <xf numFmtId="0" fontId="61" fillId="0" borderId="36">
      <alignment horizontal="center" vertical="top" wrapText="1"/>
      <protection/>
    </xf>
    <xf numFmtId="0" fontId="61" fillId="0" borderId="36">
      <alignment horizontal="center" vertical="top" wrapText="1"/>
      <protection/>
    </xf>
    <xf numFmtId="0" fontId="61" fillId="0" borderId="36">
      <alignment horizontal="center" vertical="top" wrapText="1"/>
      <protection/>
    </xf>
    <xf numFmtId="0" fontId="11" fillId="0" borderId="7">
      <alignment wrapText="1"/>
      <protection/>
    </xf>
    <xf numFmtId="0" fontId="62" fillId="0" borderId="38">
      <alignment/>
      <protection/>
    </xf>
    <xf numFmtId="0" fontId="62" fillId="0" borderId="38">
      <alignment/>
      <protection/>
    </xf>
    <xf numFmtId="0" fontId="62" fillId="0" borderId="38">
      <alignment/>
      <protection/>
    </xf>
    <xf numFmtId="0" fontId="62" fillId="0" borderId="38">
      <alignment/>
      <protection/>
    </xf>
    <xf numFmtId="0" fontId="11" fillId="0" borderId="37">
      <alignment wrapText="1"/>
      <protection/>
    </xf>
    <xf numFmtId="49" fontId="64" fillId="0" borderId="39">
      <alignment horizontal="left" vertical="center" wrapText="1"/>
      <protection/>
    </xf>
    <xf numFmtId="49" fontId="64" fillId="0" borderId="39">
      <alignment horizontal="left" vertical="center" wrapText="1"/>
      <protection/>
    </xf>
    <xf numFmtId="49" fontId="64" fillId="0" borderId="39">
      <alignment horizontal="left" vertical="center" wrapText="1"/>
      <protection/>
    </xf>
    <xf numFmtId="49" fontId="64" fillId="0" borderId="39">
      <alignment horizontal="left" vertical="center" wrapText="1"/>
      <protection/>
    </xf>
    <xf numFmtId="0" fontId="11" fillId="0" borderId="19">
      <alignment wrapText="1"/>
      <protection/>
    </xf>
    <xf numFmtId="49" fontId="61" fillId="0" borderId="8">
      <alignment horizontal="left" vertical="center" wrapText="1" indent="2"/>
      <protection/>
    </xf>
    <xf numFmtId="49" fontId="61" fillId="0" borderId="8">
      <alignment horizontal="left" vertical="center" wrapText="1" indent="2"/>
      <protection/>
    </xf>
    <xf numFmtId="49" fontId="61" fillId="0" borderId="8">
      <alignment horizontal="left" vertical="center" wrapText="1" indent="2"/>
      <protection/>
    </xf>
    <xf numFmtId="49" fontId="61" fillId="0" borderId="8">
      <alignment horizontal="left" vertical="center" wrapText="1" indent="2"/>
      <protection/>
    </xf>
    <xf numFmtId="0" fontId="7" fillId="0" borderId="37">
      <alignment horizontal="center" vertical="top" wrapText="1"/>
      <protection/>
    </xf>
    <xf numFmtId="49" fontId="61" fillId="0" borderId="6">
      <alignment horizontal="left" vertical="center" wrapText="1" indent="3"/>
      <protection/>
    </xf>
    <xf numFmtId="49" fontId="61" fillId="0" borderId="6">
      <alignment horizontal="left" vertical="center" wrapText="1" indent="3"/>
      <protection/>
    </xf>
    <xf numFmtId="49" fontId="61" fillId="0" borderId="6">
      <alignment horizontal="left" vertical="center" wrapText="1" indent="3"/>
      <protection/>
    </xf>
    <xf numFmtId="49" fontId="61" fillId="0" borderId="6">
      <alignment horizontal="left" vertical="center" wrapText="1" indent="3"/>
      <protection/>
    </xf>
    <xf numFmtId="0" fontId="2" fillId="0" borderId="40">
      <alignment/>
      <protection/>
    </xf>
    <xf numFmtId="49" fontId="61" fillId="0" borderId="39">
      <alignment horizontal="left" vertical="center" wrapText="1" indent="3"/>
      <protection/>
    </xf>
    <xf numFmtId="49" fontId="61" fillId="0" borderId="39">
      <alignment horizontal="left" vertical="center" wrapText="1" indent="3"/>
      <protection/>
    </xf>
    <xf numFmtId="49" fontId="61" fillId="0" borderId="39">
      <alignment horizontal="left" vertical="center" wrapText="1" indent="3"/>
      <protection/>
    </xf>
    <xf numFmtId="49" fontId="61" fillId="0" borderId="39">
      <alignment horizontal="left" vertical="center" wrapText="1" indent="3"/>
      <protection/>
    </xf>
    <xf numFmtId="49" fontId="12" fillId="0" borderId="41">
      <alignment horizontal="left" vertical="center" wrapText="1"/>
      <protection/>
    </xf>
    <xf numFmtId="49" fontId="61" fillId="0" borderId="42">
      <alignment horizontal="left" vertical="center" wrapText="1" indent="3"/>
      <protection/>
    </xf>
    <xf numFmtId="49" fontId="61" fillId="0" borderId="42">
      <alignment horizontal="left" vertical="center" wrapText="1" indent="3"/>
      <protection/>
    </xf>
    <xf numFmtId="49" fontId="61" fillId="0" borderId="42">
      <alignment horizontal="left" vertical="center" wrapText="1" indent="3"/>
      <protection/>
    </xf>
    <xf numFmtId="49" fontId="61" fillId="0" borderId="42">
      <alignment horizontal="left" vertical="center" wrapText="1" indent="3"/>
      <protection/>
    </xf>
    <xf numFmtId="49" fontId="7" fillId="0" borderId="43">
      <alignment horizontal="left" vertical="center" wrapText="1" indent="1"/>
      <protection/>
    </xf>
    <xf numFmtId="0" fontId="64" fillId="0" borderId="38">
      <alignment horizontal="left" vertical="center" wrapText="1"/>
      <protection/>
    </xf>
    <xf numFmtId="0" fontId="64" fillId="0" borderId="38">
      <alignment horizontal="left" vertical="center" wrapText="1"/>
      <protection/>
    </xf>
    <xf numFmtId="0" fontId="64" fillId="0" borderId="38">
      <alignment horizontal="left" vertical="center" wrapText="1"/>
      <protection/>
    </xf>
    <xf numFmtId="0" fontId="64" fillId="0" borderId="38">
      <alignment horizontal="left" vertical="center" wrapText="1"/>
      <protection/>
    </xf>
    <xf numFmtId="49" fontId="7" fillId="0" borderId="26">
      <alignment horizontal="left" vertical="center" wrapText="1" indent="2"/>
      <protection/>
    </xf>
    <xf numFmtId="49" fontId="61" fillId="0" borderId="30">
      <alignment horizontal="left" vertical="center" wrapText="1" indent="3"/>
      <protection/>
    </xf>
    <xf numFmtId="49" fontId="61" fillId="0" borderId="30">
      <alignment horizontal="left" vertical="center" wrapText="1" indent="3"/>
      <protection/>
    </xf>
    <xf numFmtId="49" fontId="61" fillId="0" borderId="30">
      <alignment horizontal="left" vertical="center" wrapText="1" indent="3"/>
      <protection/>
    </xf>
    <xf numFmtId="49" fontId="61" fillId="0" borderId="30">
      <alignment horizontal="left" vertical="center" wrapText="1" indent="3"/>
      <protection/>
    </xf>
    <xf numFmtId="49" fontId="7" fillId="0" borderId="41">
      <alignment horizontal="left" vertical="center" wrapText="1" indent="2"/>
      <protection/>
    </xf>
    <xf numFmtId="49" fontId="61" fillId="0" borderId="0">
      <alignment horizontal="left" vertical="center" wrapText="1" indent="3"/>
      <protection/>
    </xf>
    <xf numFmtId="49" fontId="61" fillId="0" borderId="0">
      <alignment horizontal="left" vertical="center" wrapText="1" indent="3"/>
      <protection/>
    </xf>
    <xf numFmtId="49" fontId="61" fillId="0" borderId="0">
      <alignment horizontal="left" vertical="center" wrapText="1" indent="3"/>
      <protection/>
    </xf>
    <xf numFmtId="49" fontId="61" fillId="0" borderId="0">
      <alignment horizontal="left" vertical="center" wrapText="1" indent="3"/>
      <protection/>
    </xf>
    <xf numFmtId="49" fontId="7" fillId="0" borderId="44">
      <alignment horizontal="left" vertical="center" wrapText="1" indent="2"/>
      <protection/>
    </xf>
    <xf numFmtId="49" fontId="61" fillId="0" borderId="10">
      <alignment horizontal="left" vertical="center" wrapText="1" indent="3"/>
      <protection/>
    </xf>
    <xf numFmtId="49" fontId="61" fillId="0" borderId="10">
      <alignment horizontal="left" vertical="center" wrapText="1" indent="3"/>
      <protection/>
    </xf>
    <xf numFmtId="49" fontId="61" fillId="0" borderId="10">
      <alignment horizontal="left" vertical="center" wrapText="1" indent="3"/>
      <protection/>
    </xf>
    <xf numFmtId="49" fontId="61" fillId="0" borderId="10">
      <alignment horizontal="left" vertical="center" wrapText="1" indent="3"/>
      <protection/>
    </xf>
    <xf numFmtId="0" fontId="12" fillId="0" borderId="40">
      <alignment horizontal="left" vertical="center" wrapText="1"/>
      <protection/>
    </xf>
    <xf numFmtId="49" fontId="64" fillId="0" borderId="38">
      <alignment horizontal="left" vertical="center" wrapText="1"/>
      <protection/>
    </xf>
    <xf numFmtId="49" fontId="64" fillId="0" borderId="38">
      <alignment horizontal="left" vertical="center" wrapText="1"/>
      <protection/>
    </xf>
    <xf numFmtId="49" fontId="64" fillId="0" borderId="38">
      <alignment horizontal="left" vertical="center" wrapText="1"/>
      <protection/>
    </xf>
    <xf numFmtId="49" fontId="64" fillId="0" borderId="38">
      <alignment horizontal="left" vertical="center" wrapText="1"/>
      <protection/>
    </xf>
    <xf numFmtId="49" fontId="7" fillId="0" borderId="19">
      <alignment horizontal="left" vertical="center" wrapText="1" indent="2"/>
      <protection/>
    </xf>
    <xf numFmtId="0" fontId="61" fillId="0" borderId="39">
      <alignment horizontal="left" vertical="center" wrapText="1"/>
      <protection/>
    </xf>
    <xf numFmtId="0" fontId="61" fillId="0" borderId="39">
      <alignment horizontal="left" vertical="center" wrapText="1"/>
      <protection/>
    </xf>
    <xf numFmtId="0" fontId="61" fillId="0" borderId="39">
      <alignment horizontal="left" vertical="center" wrapText="1"/>
      <protection/>
    </xf>
    <xf numFmtId="0" fontId="61" fillId="0" borderId="39">
      <alignment horizontal="left" vertical="center" wrapText="1"/>
      <protection/>
    </xf>
    <xf numFmtId="49" fontId="7" fillId="0" borderId="0">
      <alignment horizontal="left" vertical="center" wrapText="1" indent="2"/>
      <protection/>
    </xf>
    <xf numFmtId="0" fontId="61" fillId="0" borderId="42">
      <alignment horizontal="left" vertical="center" wrapText="1"/>
      <protection/>
    </xf>
    <xf numFmtId="0" fontId="61" fillId="0" borderId="42">
      <alignment horizontal="left" vertical="center" wrapText="1"/>
      <protection/>
    </xf>
    <xf numFmtId="0" fontId="61" fillId="0" borderId="42">
      <alignment horizontal="left" vertical="center" wrapText="1"/>
      <protection/>
    </xf>
    <xf numFmtId="0" fontId="61" fillId="0" borderId="42">
      <alignment horizontal="left" vertical="center" wrapText="1"/>
      <protection/>
    </xf>
    <xf numFmtId="49" fontId="7" fillId="0" borderId="7">
      <alignment horizontal="left" vertical="center" wrapText="1" indent="2"/>
      <protection/>
    </xf>
    <xf numFmtId="49" fontId="64" fillId="0" borderId="45">
      <alignment horizontal="left" vertical="center" wrapText="1"/>
      <protection/>
    </xf>
    <xf numFmtId="49" fontId="64" fillId="0" borderId="45">
      <alignment horizontal="left" vertical="center" wrapText="1"/>
      <protection/>
    </xf>
    <xf numFmtId="49" fontId="64" fillId="0" borderId="45">
      <alignment horizontal="left" vertical="center" wrapText="1"/>
      <protection/>
    </xf>
    <xf numFmtId="49" fontId="64" fillId="0" borderId="45">
      <alignment horizontal="left" vertical="center" wrapText="1"/>
      <protection/>
    </xf>
    <xf numFmtId="49" fontId="12" fillId="0" borderId="40">
      <alignment horizontal="left" vertical="center" wrapText="1"/>
      <protection/>
    </xf>
    <xf numFmtId="49" fontId="61" fillId="0" borderId="46">
      <alignment horizontal="left" vertical="center" wrapText="1"/>
      <protection/>
    </xf>
    <xf numFmtId="49" fontId="61" fillId="0" borderId="46">
      <alignment horizontal="left" vertical="center" wrapText="1"/>
      <protection/>
    </xf>
    <xf numFmtId="49" fontId="61" fillId="0" borderId="46">
      <alignment horizontal="left" vertical="center" wrapText="1"/>
      <protection/>
    </xf>
    <xf numFmtId="49" fontId="61" fillId="0" borderId="46">
      <alignment horizontal="left" vertical="center" wrapText="1"/>
      <protection/>
    </xf>
    <xf numFmtId="0" fontId="7" fillId="0" borderId="41">
      <alignment horizontal="left" vertical="center" wrapText="1"/>
      <protection/>
    </xf>
    <xf numFmtId="49" fontId="61" fillId="0" borderId="47">
      <alignment horizontal="left" vertical="center" wrapText="1"/>
      <protection/>
    </xf>
    <xf numFmtId="49" fontId="61" fillId="0" borderId="47">
      <alignment horizontal="left" vertical="center" wrapText="1"/>
      <protection/>
    </xf>
    <xf numFmtId="49" fontId="61" fillId="0" borderId="47">
      <alignment horizontal="left" vertical="center" wrapText="1"/>
      <protection/>
    </xf>
    <xf numFmtId="49" fontId="61" fillId="0" borderId="47">
      <alignment horizontal="left" vertical="center" wrapText="1"/>
      <protection/>
    </xf>
    <xf numFmtId="0" fontId="7" fillId="0" borderId="44">
      <alignment horizontal="left" vertical="center" wrapText="1"/>
      <protection/>
    </xf>
    <xf numFmtId="49" fontId="62" fillId="0" borderId="48">
      <alignment horizontal="center"/>
      <protection/>
    </xf>
    <xf numFmtId="49" fontId="62" fillId="0" borderId="48">
      <alignment horizontal="center"/>
      <protection/>
    </xf>
    <xf numFmtId="49" fontId="62" fillId="0" borderId="48">
      <alignment horizontal="center"/>
      <protection/>
    </xf>
    <xf numFmtId="49" fontId="62" fillId="0" borderId="48">
      <alignment horizontal="center"/>
      <protection/>
    </xf>
    <xf numFmtId="49" fontId="7" fillId="0" borderId="41">
      <alignment horizontal="left" vertical="center" wrapText="1"/>
      <protection/>
    </xf>
    <xf numFmtId="49" fontId="62" fillId="0" borderId="49">
      <alignment horizontal="center" vertical="center" wrapText="1"/>
      <protection/>
    </xf>
    <xf numFmtId="49" fontId="62" fillId="0" borderId="49">
      <alignment horizontal="center" vertical="center" wrapText="1"/>
      <protection/>
    </xf>
    <xf numFmtId="49" fontId="62" fillId="0" borderId="49">
      <alignment horizontal="center" vertical="center" wrapText="1"/>
      <protection/>
    </xf>
    <xf numFmtId="49" fontId="62" fillId="0" borderId="49">
      <alignment horizontal="center" vertical="center" wrapText="1"/>
      <protection/>
    </xf>
    <xf numFmtId="49" fontId="7" fillId="0" borderId="44">
      <alignment horizontal="left" vertical="center" wrapText="1"/>
      <protection/>
    </xf>
    <xf numFmtId="49" fontId="61" fillId="0" borderId="50">
      <alignment horizontal="center" vertical="center" wrapText="1"/>
      <protection/>
    </xf>
    <xf numFmtId="49" fontId="61" fillId="0" borderId="50">
      <alignment horizontal="center" vertical="center" wrapText="1"/>
      <protection/>
    </xf>
    <xf numFmtId="49" fontId="61" fillId="0" borderId="50">
      <alignment horizontal="center" vertical="center" wrapText="1"/>
      <protection/>
    </xf>
    <xf numFmtId="49" fontId="61" fillId="0" borderId="50">
      <alignment horizontal="center" vertical="center" wrapText="1"/>
      <protection/>
    </xf>
    <xf numFmtId="49" fontId="2" fillId="0" borderId="51">
      <alignment horizontal="center"/>
      <protection/>
    </xf>
    <xf numFmtId="49" fontId="61" fillId="0" borderId="24">
      <alignment horizontal="center" vertical="center" wrapText="1"/>
      <protection/>
    </xf>
    <xf numFmtId="49" fontId="61" fillId="0" borderId="24">
      <alignment horizontal="center" vertical="center" wrapText="1"/>
      <protection/>
    </xf>
    <xf numFmtId="49" fontId="61" fillId="0" borderId="24">
      <alignment horizontal="center" vertical="center" wrapText="1"/>
      <protection/>
    </xf>
    <xf numFmtId="49" fontId="61" fillId="0" borderId="24">
      <alignment horizontal="center" vertical="center" wrapText="1"/>
      <protection/>
    </xf>
    <xf numFmtId="49" fontId="2" fillId="0" borderId="52">
      <alignment horizontal="center" vertical="center" wrapText="1"/>
      <protection/>
    </xf>
    <xf numFmtId="49" fontId="61" fillId="0" borderId="49">
      <alignment horizontal="center" vertical="center" wrapText="1"/>
      <protection/>
    </xf>
    <xf numFmtId="49" fontId="61" fillId="0" borderId="49">
      <alignment horizontal="center" vertical="center" wrapText="1"/>
      <protection/>
    </xf>
    <xf numFmtId="49" fontId="61" fillId="0" borderId="49">
      <alignment horizontal="center" vertical="center" wrapText="1"/>
      <protection/>
    </xf>
    <xf numFmtId="49" fontId="61" fillId="0" borderId="49">
      <alignment horizontal="center" vertical="center" wrapText="1"/>
      <protection/>
    </xf>
    <xf numFmtId="49" fontId="7" fillId="0" borderId="53">
      <alignment horizontal="center" vertical="center" wrapText="1"/>
      <protection/>
    </xf>
    <xf numFmtId="49" fontId="61" fillId="0" borderId="30">
      <alignment horizontal="center" vertical="center" wrapText="1"/>
      <protection/>
    </xf>
    <xf numFmtId="49" fontId="61" fillId="0" borderId="30">
      <alignment horizontal="center" vertical="center" wrapText="1"/>
      <protection/>
    </xf>
    <xf numFmtId="49" fontId="61" fillId="0" borderId="30">
      <alignment horizontal="center" vertical="center" wrapText="1"/>
      <protection/>
    </xf>
    <xf numFmtId="49" fontId="61" fillId="0" borderId="30">
      <alignment horizontal="center" vertical="center" wrapText="1"/>
      <protection/>
    </xf>
    <xf numFmtId="49" fontId="7" fillId="0" borderId="27">
      <alignment horizontal="center" vertical="center" wrapText="1"/>
      <protection/>
    </xf>
    <xf numFmtId="49" fontId="61" fillId="0" borderId="0">
      <alignment horizontal="center" vertical="center" wrapText="1"/>
      <protection/>
    </xf>
    <xf numFmtId="49" fontId="61" fillId="0" borderId="0">
      <alignment horizontal="center" vertical="center" wrapText="1"/>
      <protection/>
    </xf>
    <xf numFmtId="49" fontId="61" fillId="0" borderId="0">
      <alignment horizontal="center" vertical="center" wrapText="1"/>
      <protection/>
    </xf>
    <xf numFmtId="49" fontId="61" fillId="0" borderId="0">
      <alignment horizontal="center" vertical="center" wrapText="1"/>
      <protection/>
    </xf>
    <xf numFmtId="49" fontId="7" fillId="0" borderId="52">
      <alignment horizontal="center" vertical="center" wrapText="1"/>
      <protection/>
    </xf>
    <xf numFmtId="49" fontId="61" fillId="0" borderId="10">
      <alignment horizontal="center" vertical="center" wrapText="1"/>
      <protection/>
    </xf>
    <xf numFmtId="49" fontId="61" fillId="0" borderId="10">
      <alignment horizontal="center" vertical="center" wrapText="1"/>
      <protection/>
    </xf>
    <xf numFmtId="49" fontId="61" fillId="0" borderId="10">
      <alignment horizontal="center" vertical="center" wrapText="1"/>
      <protection/>
    </xf>
    <xf numFmtId="49" fontId="61" fillId="0" borderId="10">
      <alignment horizontal="center" vertical="center" wrapText="1"/>
      <protection/>
    </xf>
    <xf numFmtId="49" fontId="7" fillId="0" borderId="54">
      <alignment horizontal="center" vertical="center" wrapText="1"/>
      <protection/>
    </xf>
    <xf numFmtId="49" fontId="62" fillId="0" borderId="48">
      <alignment horizontal="center" vertical="center" wrapText="1"/>
      <protection/>
    </xf>
    <xf numFmtId="49" fontId="62" fillId="0" borderId="48">
      <alignment horizontal="center" vertical="center" wrapText="1"/>
      <protection/>
    </xf>
    <xf numFmtId="49" fontId="62" fillId="0" borderId="48">
      <alignment horizontal="center" vertical="center" wrapText="1"/>
      <protection/>
    </xf>
    <xf numFmtId="49" fontId="62" fillId="0" borderId="48">
      <alignment horizontal="center" vertical="center" wrapText="1"/>
      <protection/>
    </xf>
    <xf numFmtId="49" fontId="7" fillId="0" borderId="55">
      <alignment horizontal="center" vertical="center" wrapText="1"/>
      <protection/>
    </xf>
    <xf numFmtId="49" fontId="61" fillId="0" borderId="56">
      <alignment horizontal="center" vertical="center" wrapText="1"/>
      <protection/>
    </xf>
    <xf numFmtId="49" fontId="61" fillId="0" borderId="56">
      <alignment horizontal="center" vertical="center" wrapText="1"/>
      <protection/>
    </xf>
    <xf numFmtId="49" fontId="61" fillId="0" borderId="56">
      <alignment horizontal="center" vertical="center" wrapText="1"/>
      <protection/>
    </xf>
    <xf numFmtId="49" fontId="61" fillId="0" borderId="56">
      <alignment horizontal="center" vertical="center" wrapText="1"/>
      <protection/>
    </xf>
    <xf numFmtId="49" fontId="7" fillId="0" borderId="0">
      <alignment horizontal="center" vertical="center" wrapText="1"/>
      <protection/>
    </xf>
    <xf numFmtId="0" fontId="60" fillId="0" borderId="57">
      <alignment/>
      <protection/>
    </xf>
    <xf numFmtId="0" fontId="60" fillId="0" borderId="57">
      <alignment/>
      <protection/>
    </xf>
    <xf numFmtId="0" fontId="60" fillId="0" borderId="57">
      <alignment/>
      <protection/>
    </xf>
    <xf numFmtId="0" fontId="60" fillId="0" borderId="57">
      <alignment/>
      <protection/>
    </xf>
    <xf numFmtId="49" fontId="7" fillId="0" borderId="7">
      <alignment horizontal="center" vertical="center" wrapText="1"/>
      <protection/>
    </xf>
    <xf numFmtId="0" fontId="61" fillId="0" borderId="48">
      <alignment horizontal="center" vertical="center"/>
      <protection/>
    </xf>
    <xf numFmtId="0" fontId="61" fillId="0" borderId="48">
      <alignment horizontal="center" vertical="center"/>
      <protection/>
    </xf>
    <xf numFmtId="0" fontId="61" fillId="0" borderId="48">
      <alignment horizontal="center" vertical="center"/>
      <protection/>
    </xf>
    <xf numFmtId="0" fontId="61" fillId="0" borderId="48">
      <alignment horizontal="center" vertical="center"/>
      <protection/>
    </xf>
    <xf numFmtId="49" fontId="2" fillId="0" borderId="51">
      <alignment horizontal="center" vertical="center" wrapText="1"/>
      <protection/>
    </xf>
    <xf numFmtId="0" fontId="2" fillId="0" borderId="51">
      <alignment horizontal="center" vertical="center"/>
      <protection/>
    </xf>
    <xf numFmtId="0" fontId="7" fillId="0" borderId="53">
      <alignment horizontal="center" vertical="center"/>
      <protection/>
    </xf>
    <xf numFmtId="0" fontId="7" fillId="0" borderId="27">
      <alignment horizontal="center" vertical="center"/>
      <protection/>
    </xf>
    <xf numFmtId="0" fontId="7" fillId="0" borderId="52">
      <alignment horizontal="center" vertical="center"/>
      <protection/>
    </xf>
    <xf numFmtId="0" fontId="2" fillId="0" borderId="52">
      <alignment horizontal="center" vertical="center"/>
      <protection/>
    </xf>
    <xf numFmtId="0" fontId="7" fillId="0" borderId="54">
      <alignment horizontal="center" vertical="center"/>
      <protection/>
    </xf>
    <xf numFmtId="49" fontId="2" fillId="0" borderId="51">
      <alignment horizontal="center" vertical="center"/>
      <protection/>
    </xf>
    <xf numFmtId="49" fontId="7" fillId="0" borderId="53">
      <alignment horizontal="center" vertical="center"/>
      <protection/>
    </xf>
    <xf numFmtId="49" fontId="7" fillId="0" borderId="27">
      <alignment horizontal="center" vertical="center"/>
      <protection/>
    </xf>
    <xf numFmtId="49" fontId="7" fillId="0" borderId="52">
      <alignment horizontal="center" vertical="center"/>
      <protection/>
    </xf>
    <xf numFmtId="49" fontId="7" fillId="0" borderId="54">
      <alignment horizontal="center" vertical="center"/>
      <protection/>
    </xf>
    <xf numFmtId="49" fontId="7" fillId="0" borderId="7">
      <alignment horizontal="center"/>
      <protection/>
    </xf>
    <xf numFmtId="0" fontId="7" fillId="0" borderId="19">
      <alignment horizontal="center"/>
      <protection/>
    </xf>
    <xf numFmtId="0" fontId="7" fillId="0" borderId="0">
      <alignment horizontal="center"/>
      <protection/>
    </xf>
    <xf numFmtId="49" fontId="7" fillId="0" borderId="7">
      <alignment/>
      <protection/>
    </xf>
    <xf numFmtId="0" fontId="7" fillId="0" borderId="37">
      <alignment horizontal="center" vertical="top"/>
      <protection/>
    </xf>
    <xf numFmtId="49" fontId="7" fillId="0" borderId="37">
      <alignment horizontal="center" vertical="top" wrapText="1"/>
      <protection/>
    </xf>
    <xf numFmtId="0" fontId="7" fillId="0" borderId="32">
      <alignment/>
      <protection/>
    </xf>
    <xf numFmtId="4" fontId="7" fillId="0" borderId="58">
      <alignment horizontal="right"/>
      <protection/>
    </xf>
    <xf numFmtId="4" fontId="7" fillId="0" borderId="55">
      <alignment horizontal="right"/>
      <protection/>
    </xf>
    <xf numFmtId="4" fontId="7" fillId="0" borderId="0">
      <alignment horizontal="right" shrinkToFit="1"/>
      <protection/>
    </xf>
    <xf numFmtId="4" fontId="7" fillId="0" borderId="7">
      <alignment horizontal="right"/>
      <protection/>
    </xf>
    <xf numFmtId="0" fontId="7" fillId="0" borderId="19">
      <alignment/>
      <protection/>
    </xf>
    <xf numFmtId="0" fontId="7" fillId="0" borderId="37">
      <alignment horizontal="center" vertical="top" wrapText="1"/>
      <protection/>
    </xf>
    <xf numFmtId="0" fontId="7" fillId="0" borderId="7">
      <alignment horizontal="center"/>
      <protection/>
    </xf>
    <xf numFmtId="49" fontId="7" fillId="0" borderId="19">
      <alignment horizontal="center"/>
      <protection/>
    </xf>
    <xf numFmtId="49" fontId="7" fillId="0" borderId="0">
      <alignment horizontal="left"/>
      <protection/>
    </xf>
    <xf numFmtId="4" fontId="7" fillId="0" borderId="32">
      <alignment horizontal="right"/>
      <protection/>
    </xf>
    <xf numFmtId="0" fontId="7" fillId="0" borderId="37">
      <alignment horizontal="center" vertical="top"/>
      <protection/>
    </xf>
    <xf numFmtId="4" fontId="7" fillId="0" borderId="33">
      <alignment horizontal="right"/>
      <protection/>
    </xf>
    <xf numFmtId="4" fontId="7" fillId="0" borderId="59">
      <alignment horizontal="right"/>
      <protection/>
    </xf>
    <xf numFmtId="0" fontId="7" fillId="0" borderId="33">
      <alignment/>
      <protection/>
    </xf>
    <xf numFmtId="0" fontId="1" fillId="0" borderId="60">
      <alignment/>
      <protection/>
    </xf>
    <xf numFmtId="0" fontId="5" fillId="21" borderId="0">
      <alignment/>
      <protection/>
    </xf>
    <xf numFmtId="0" fontId="60" fillId="22" borderId="0">
      <alignment/>
      <protection/>
    </xf>
    <xf numFmtId="0" fontId="60" fillId="22" borderId="0">
      <alignment/>
      <protection/>
    </xf>
    <xf numFmtId="0" fontId="60" fillId="22" borderId="0">
      <alignment/>
      <protection/>
    </xf>
    <xf numFmtId="0" fontId="60" fillId="22" borderId="0">
      <alignment/>
      <protection/>
    </xf>
    <xf numFmtId="0" fontId="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7" fillId="0" borderId="0">
      <alignment horizontal="left"/>
      <protection/>
    </xf>
    <xf numFmtId="0" fontId="61" fillId="0" borderId="0">
      <alignment horizontal="left"/>
      <protection/>
    </xf>
    <xf numFmtId="0" fontId="61" fillId="0" borderId="0">
      <alignment horizontal="left"/>
      <protection/>
    </xf>
    <xf numFmtId="0" fontId="61" fillId="0" borderId="0">
      <alignment horizontal="left"/>
      <protection/>
    </xf>
    <xf numFmtId="0" fontId="61" fillId="0" borderId="0">
      <alignment horizontal="left"/>
      <protection/>
    </xf>
    <xf numFmtId="0" fontId="7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1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5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5" fillId="21" borderId="7">
      <alignment/>
      <protection/>
    </xf>
    <xf numFmtId="0" fontId="60" fillId="22" borderId="10">
      <alignment/>
      <protection/>
    </xf>
    <xf numFmtId="0" fontId="60" fillId="22" borderId="10">
      <alignment/>
      <protection/>
    </xf>
    <xf numFmtId="0" fontId="60" fillId="22" borderId="10">
      <alignment/>
      <protection/>
    </xf>
    <xf numFmtId="0" fontId="60" fillId="22" borderId="10">
      <alignment/>
      <protection/>
    </xf>
    <xf numFmtId="49" fontId="7" fillId="0" borderId="37">
      <alignment horizontal="center" vertical="center" wrapText="1"/>
      <protection/>
    </xf>
    <xf numFmtId="49" fontId="61" fillId="0" borderId="36">
      <alignment horizontal="center" vertical="center" wrapText="1"/>
      <protection/>
    </xf>
    <xf numFmtId="49" fontId="61" fillId="0" borderId="36">
      <alignment horizontal="center" vertical="center" wrapText="1"/>
      <protection/>
    </xf>
    <xf numFmtId="49" fontId="61" fillId="0" borderId="36">
      <alignment horizontal="center" vertical="center" wrapText="1"/>
      <protection/>
    </xf>
    <xf numFmtId="49" fontId="61" fillId="0" borderId="36">
      <alignment horizontal="center" vertical="center" wrapText="1"/>
      <protection/>
    </xf>
    <xf numFmtId="49" fontId="7" fillId="0" borderId="37">
      <alignment horizontal="center" vertical="center" wrapText="1"/>
      <protection/>
    </xf>
    <xf numFmtId="49" fontId="61" fillId="0" borderId="36">
      <alignment horizontal="center" vertical="center" wrapText="1"/>
      <protection/>
    </xf>
    <xf numFmtId="49" fontId="61" fillId="0" borderId="36">
      <alignment horizontal="center" vertical="center" wrapText="1"/>
      <protection/>
    </xf>
    <xf numFmtId="49" fontId="61" fillId="0" borderId="36">
      <alignment horizontal="center" vertical="center" wrapText="1"/>
      <protection/>
    </xf>
    <xf numFmtId="49" fontId="61" fillId="0" borderId="36">
      <alignment horizontal="center" vertical="center" wrapText="1"/>
      <protection/>
    </xf>
    <xf numFmtId="0" fontId="5" fillId="21" borderId="61">
      <alignment/>
      <protection/>
    </xf>
    <xf numFmtId="0" fontId="60" fillId="22" borderId="62">
      <alignment/>
      <protection/>
    </xf>
    <xf numFmtId="0" fontId="60" fillId="22" borderId="62">
      <alignment/>
      <protection/>
    </xf>
    <xf numFmtId="0" fontId="60" fillId="22" borderId="62">
      <alignment/>
      <protection/>
    </xf>
    <xf numFmtId="0" fontId="60" fillId="22" borderId="62">
      <alignment/>
      <protection/>
    </xf>
    <xf numFmtId="0" fontId="7" fillId="0" borderId="63">
      <alignment horizontal="left" wrapText="1"/>
      <protection/>
    </xf>
    <xf numFmtId="0" fontId="61" fillId="0" borderId="64">
      <alignment horizontal="left" wrapText="1"/>
      <protection/>
    </xf>
    <xf numFmtId="0" fontId="61" fillId="0" borderId="64">
      <alignment horizontal="left" wrapText="1"/>
      <protection/>
    </xf>
    <xf numFmtId="0" fontId="61" fillId="0" borderId="64">
      <alignment horizontal="left" wrapText="1"/>
      <protection/>
    </xf>
    <xf numFmtId="0" fontId="61" fillId="0" borderId="64">
      <alignment horizontal="left" wrapText="1"/>
      <protection/>
    </xf>
    <xf numFmtId="0" fontId="7" fillId="0" borderId="22">
      <alignment horizontal="left" wrapText="1" indent="1"/>
      <protection/>
    </xf>
    <xf numFmtId="0" fontId="19" fillId="0" borderId="38">
      <alignment horizontal="left" wrapText="1" indent="2"/>
      <protection/>
    </xf>
    <xf numFmtId="0" fontId="61" fillId="0" borderId="20">
      <alignment horizontal="left" wrapText="1" indent="1"/>
      <protection/>
    </xf>
    <xf numFmtId="0" fontId="61" fillId="0" borderId="20">
      <alignment horizontal="left" wrapText="1" indent="1"/>
      <protection/>
    </xf>
    <xf numFmtId="0" fontId="61" fillId="0" borderId="20">
      <alignment horizontal="left" wrapText="1" indent="1"/>
      <protection/>
    </xf>
    <xf numFmtId="0" fontId="7" fillId="0" borderId="12">
      <alignment horizontal="left" wrapText="1" indent="1"/>
      <protection/>
    </xf>
    <xf numFmtId="0" fontId="61" fillId="0" borderId="38">
      <alignment horizontal="left" wrapText="1" indent="2"/>
      <protection/>
    </xf>
    <xf numFmtId="0" fontId="61" fillId="0" borderId="38">
      <alignment horizontal="left" wrapText="1" indent="2"/>
      <protection/>
    </xf>
    <xf numFmtId="0" fontId="61" fillId="0" borderId="38">
      <alignment horizontal="left" wrapText="1" indent="2"/>
      <protection/>
    </xf>
    <xf numFmtId="0" fontId="61" fillId="0" borderId="38">
      <alignment horizontal="left" wrapText="1" indent="2"/>
      <protection/>
    </xf>
    <xf numFmtId="0" fontId="5" fillId="21" borderId="19">
      <alignment/>
      <protection/>
    </xf>
    <xf numFmtId="0" fontId="60" fillId="22" borderId="65">
      <alignment/>
      <protection/>
    </xf>
    <xf numFmtId="0" fontId="60" fillId="22" borderId="65">
      <alignment/>
      <protection/>
    </xf>
    <xf numFmtId="0" fontId="60" fillId="22" borderId="65">
      <alignment/>
      <protection/>
    </xf>
    <xf numFmtId="0" fontId="60" fillId="22" borderId="65">
      <alignment/>
      <protection/>
    </xf>
    <xf numFmtId="0" fontId="3" fillId="0" borderId="0">
      <alignment horizontal="center" wrapText="1"/>
      <protection/>
    </xf>
    <xf numFmtId="0" fontId="67" fillId="0" borderId="0">
      <alignment horizontal="center" wrapText="1"/>
      <protection/>
    </xf>
    <xf numFmtId="0" fontId="67" fillId="0" borderId="0">
      <alignment horizontal="center" wrapText="1"/>
      <protection/>
    </xf>
    <xf numFmtId="0" fontId="67" fillId="0" borderId="0">
      <alignment horizontal="center" wrapText="1"/>
      <protection/>
    </xf>
    <xf numFmtId="0" fontId="67" fillId="0" borderId="0">
      <alignment horizontal="center" wrapText="1"/>
      <protection/>
    </xf>
    <xf numFmtId="0" fontId="8" fillId="0" borderId="0">
      <alignment horizontal="center" vertical="top"/>
      <protection/>
    </xf>
    <xf numFmtId="0" fontId="68" fillId="0" borderId="0">
      <alignment horizontal="center" vertical="top"/>
      <protection/>
    </xf>
    <xf numFmtId="0" fontId="68" fillId="0" borderId="0">
      <alignment horizontal="center" vertical="top"/>
      <protection/>
    </xf>
    <xf numFmtId="0" fontId="68" fillId="0" borderId="0">
      <alignment horizontal="center" vertical="top"/>
      <protection/>
    </xf>
    <xf numFmtId="0" fontId="68" fillId="0" borderId="0">
      <alignment horizontal="center" vertical="top"/>
      <protection/>
    </xf>
    <xf numFmtId="0" fontId="7" fillId="0" borderId="7">
      <alignment wrapText="1"/>
      <protection/>
    </xf>
    <xf numFmtId="0" fontId="61" fillId="0" borderId="10">
      <alignment wrapText="1"/>
      <protection/>
    </xf>
    <xf numFmtId="0" fontId="61" fillId="0" borderId="10">
      <alignment wrapText="1"/>
      <protection/>
    </xf>
    <xf numFmtId="0" fontId="61" fillId="0" borderId="10">
      <alignment wrapText="1"/>
      <protection/>
    </xf>
    <xf numFmtId="0" fontId="61" fillId="0" borderId="10">
      <alignment wrapText="1"/>
      <protection/>
    </xf>
    <xf numFmtId="0" fontId="7" fillId="0" borderId="61">
      <alignment wrapText="1"/>
      <protection/>
    </xf>
    <xf numFmtId="0" fontId="61" fillId="0" borderId="62">
      <alignment wrapText="1"/>
      <protection/>
    </xf>
    <xf numFmtId="0" fontId="61" fillId="0" borderId="62">
      <alignment wrapText="1"/>
      <protection/>
    </xf>
    <xf numFmtId="0" fontId="61" fillId="0" borderId="62">
      <alignment wrapText="1"/>
      <protection/>
    </xf>
    <xf numFmtId="0" fontId="61" fillId="0" borderId="62">
      <alignment wrapText="1"/>
      <protection/>
    </xf>
    <xf numFmtId="0" fontId="7" fillId="0" borderId="19">
      <alignment horizontal="left"/>
      <protection/>
    </xf>
    <xf numFmtId="0" fontId="61" fillId="0" borderId="30">
      <alignment horizontal="left"/>
      <protection/>
    </xf>
    <xf numFmtId="0" fontId="61" fillId="0" borderId="30">
      <alignment horizontal="left"/>
      <protection/>
    </xf>
    <xf numFmtId="0" fontId="61" fillId="0" borderId="30">
      <alignment horizontal="left"/>
      <protection/>
    </xf>
    <xf numFmtId="0" fontId="61" fillId="0" borderId="30">
      <alignment horizontal="left"/>
      <protection/>
    </xf>
    <xf numFmtId="0" fontId="5" fillId="21" borderId="66">
      <alignment/>
      <protection/>
    </xf>
    <xf numFmtId="0" fontId="60" fillId="22" borderId="67">
      <alignment/>
      <protection/>
    </xf>
    <xf numFmtId="0" fontId="60" fillId="22" borderId="67">
      <alignment/>
      <protection/>
    </xf>
    <xf numFmtId="0" fontId="60" fillId="22" borderId="67">
      <alignment/>
      <protection/>
    </xf>
    <xf numFmtId="0" fontId="60" fillId="22" borderId="67">
      <alignment/>
      <protection/>
    </xf>
    <xf numFmtId="49" fontId="7" fillId="0" borderId="51">
      <alignment horizontal="center" wrapText="1"/>
      <protection/>
    </xf>
    <xf numFmtId="49" fontId="61" fillId="0" borderId="48">
      <alignment horizontal="center" wrapText="1"/>
      <protection/>
    </xf>
    <xf numFmtId="49" fontId="61" fillId="0" borderId="48">
      <alignment horizontal="center" wrapText="1"/>
      <protection/>
    </xf>
    <xf numFmtId="49" fontId="61" fillId="0" borderId="48">
      <alignment horizontal="center" wrapText="1"/>
      <protection/>
    </xf>
    <xf numFmtId="49" fontId="61" fillId="0" borderId="48">
      <alignment horizontal="center" wrapText="1"/>
      <protection/>
    </xf>
    <xf numFmtId="49" fontId="7" fillId="0" borderId="53">
      <alignment horizontal="center" wrapText="1"/>
      <protection/>
    </xf>
    <xf numFmtId="49" fontId="61" fillId="0" borderId="50">
      <alignment horizontal="center" wrapText="1"/>
      <protection/>
    </xf>
    <xf numFmtId="49" fontId="61" fillId="0" borderId="50">
      <alignment horizontal="center" wrapText="1"/>
      <protection/>
    </xf>
    <xf numFmtId="49" fontId="61" fillId="0" borderId="50">
      <alignment horizontal="center" wrapText="1"/>
      <protection/>
    </xf>
    <xf numFmtId="49" fontId="61" fillId="0" borderId="50">
      <alignment horizontal="center" wrapText="1"/>
      <protection/>
    </xf>
    <xf numFmtId="49" fontId="7" fillId="0" borderId="52">
      <alignment horizontal="center"/>
      <protection/>
    </xf>
    <xf numFmtId="49" fontId="61" fillId="0" borderId="49">
      <alignment horizontal="center"/>
      <protection/>
    </xf>
    <xf numFmtId="49" fontId="61" fillId="0" borderId="49">
      <alignment horizontal="center"/>
      <protection/>
    </xf>
    <xf numFmtId="49" fontId="61" fillId="0" borderId="49">
      <alignment horizontal="center"/>
      <protection/>
    </xf>
    <xf numFmtId="49" fontId="61" fillId="0" borderId="49">
      <alignment horizontal="center"/>
      <protection/>
    </xf>
    <xf numFmtId="0" fontId="5" fillId="21" borderId="68">
      <alignment/>
      <protection/>
    </xf>
    <xf numFmtId="0" fontId="60" fillId="22" borderId="30">
      <alignment/>
      <protection/>
    </xf>
    <xf numFmtId="0" fontId="60" fillId="22" borderId="30">
      <alignment/>
      <protection/>
    </xf>
    <xf numFmtId="0" fontId="60" fillId="22" borderId="30">
      <alignment/>
      <protection/>
    </xf>
    <xf numFmtId="0" fontId="60" fillId="22" borderId="30">
      <alignment/>
      <protection/>
    </xf>
    <xf numFmtId="0" fontId="7" fillId="0" borderId="55">
      <alignment/>
      <protection/>
    </xf>
    <xf numFmtId="0" fontId="60" fillId="22" borderId="69">
      <alignment/>
      <protection/>
    </xf>
    <xf numFmtId="0" fontId="60" fillId="22" borderId="69">
      <alignment/>
      <protection/>
    </xf>
    <xf numFmtId="0" fontId="60" fillId="22" borderId="69">
      <alignment/>
      <protection/>
    </xf>
    <xf numFmtId="0" fontId="60" fillId="22" borderId="69">
      <alignment/>
      <protection/>
    </xf>
    <xf numFmtId="0" fontId="7" fillId="0" borderId="0">
      <alignment horizontal="center"/>
      <protection/>
    </xf>
    <xf numFmtId="0" fontId="61" fillId="0" borderId="57">
      <alignment/>
      <protection/>
    </xf>
    <xf numFmtId="0" fontId="61" fillId="0" borderId="57">
      <alignment/>
      <protection/>
    </xf>
    <xf numFmtId="0" fontId="61" fillId="0" borderId="57">
      <alignment/>
      <protection/>
    </xf>
    <xf numFmtId="0" fontId="61" fillId="0" borderId="57">
      <alignment/>
      <protection/>
    </xf>
    <xf numFmtId="49" fontId="7" fillId="0" borderId="19">
      <alignment/>
      <protection/>
    </xf>
    <xf numFmtId="0" fontId="61" fillId="0" borderId="0">
      <alignment horizontal="left"/>
      <protection/>
    </xf>
    <xf numFmtId="0" fontId="61" fillId="0" borderId="0">
      <alignment horizontal="left"/>
      <protection/>
    </xf>
    <xf numFmtId="0" fontId="61" fillId="0" borderId="0">
      <alignment horizontal="left"/>
      <protection/>
    </xf>
    <xf numFmtId="0" fontId="61" fillId="0" borderId="0">
      <alignment horizontal="left"/>
      <protection/>
    </xf>
    <xf numFmtId="49" fontId="7" fillId="0" borderId="0">
      <alignment/>
      <protection/>
    </xf>
    <xf numFmtId="49" fontId="61" fillId="0" borderId="30">
      <alignment/>
      <protection/>
    </xf>
    <xf numFmtId="49" fontId="61" fillId="0" borderId="30">
      <alignment/>
      <protection/>
    </xf>
    <xf numFmtId="49" fontId="61" fillId="0" borderId="30">
      <alignment/>
      <protection/>
    </xf>
    <xf numFmtId="49" fontId="61" fillId="0" borderId="30">
      <alignment/>
      <protection/>
    </xf>
    <xf numFmtId="49" fontId="7" fillId="0" borderId="2">
      <alignment horizontal="center"/>
      <protection/>
    </xf>
    <xf numFmtId="49" fontId="61" fillId="0" borderId="0">
      <alignment/>
      <protection/>
    </xf>
    <xf numFmtId="49" fontId="61" fillId="0" borderId="0">
      <alignment/>
      <protection/>
    </xf>
    <xf numFmtId="49" fontId="61" fillId="0" borderId="0">
      <alignment/>
      <protection/>
    </xf>
    <xf numFmtId="49" fontId="61" fillId="0" borderId="0">
      <alignment/>
      <protection/>
    </xf>
    <xf numFmtId="49" fontId="7" fillId="0" borderId="32">
      <alignment horizontal="center"/>
      <protection/>
    </xf>
    <xf numFmtId="49" fontId="61" fillId="0" borderId="3">
      <alignment horizontal="center"/>
      <protection/>
    </xf>
    <xf numFmtId="49" fontId="61" fillId="0" borderId="3">
      <alignment horizontal="center"/>
      <protection/>
    </xf>
    <xf numFmtId="49" fontId="61" fillId="0" borderId="3">
      <alignment horizontal="center"/>
      <protection/>
    </xf>
    <xf numFmtId="49" fontId="61" fillId="0" borderId="3">
      <alignment horizontal="center"/>
      <protection/>
    </xf>
    <xf numFmtId="49" fontId="7" fillId="0" borderId="37">
      <alignment horizontal="center"/>
      <protection/>
    </xf>
    <xf numFmtId="49" fontId="61" fillId="0" borderId="70">
      <alignment horizontal="center"/>
      <protection/>
    </xf>
    <xf numFmtId="49" fontId="61" fillId="0" borderId="70">
      <alignment horizontal="center"/>
      <protection/>
    </xf>
    <xf numFmtId="49" fontId="61" fillId="0" borderId="70">
      <alignment horizontal="center"/>
      <protection/>
    </xf>
    <xf numFmtId="49" fontId="61" fillId="0" borderId="70">
      <alignment horizontal="center"/>
      <protection/>
    </xf>
    <xf numFmtId="49" fontId="7" fillId="0" borderId="37">
      <alignment horizontal="center" vertical="center" wrapText="1"/>
      <protection/>
    </xf>
    <xf numFmtId="49" fontId="61" fillId="0" borderId="36">
      <alignment horizontal="center"/>
      <protection/>
    </xf>
    <xf numFmtId="49" fontId="61" fillId="0" borderId="36">
      <alignment horizontal="center"/>
      <protection/>
    </xf>
    <xf numFmtId="49" fontId="61" fillId="0" borderId="36">
      <alignment horizontal="center"/>
      <protection/>
    </xf>
    <xf numFmtId="49" fontId="61" fillId="0" borderId="36">
      <alignment horizontal="center"/>
      <protection/>
    </xf>
    <xf numFmtId="49" fontId="7" fillId="0" borderId="58">
      <alignment horizontal="center" vertical="center" wrapText="1"/>
      <protection/>
    </xf>
    <xf numFmtId="49" fontId="61" fillId="0" borderId="36">
      <alignment horizontal="center" vertical="center" wrapText="1"/>
      <protection/>
    </xf>
    <xf numFmtId="49" fontId="61" fillId="0" borderId="36">
      <alignment horizontal="center" vertical="center" wrapText="1"/>
      <protection/>
    </xf>
    <xf numFmtId="49" fontId="61" fillId="0" borderId="36">
      <alignment horizontal="center" vertical="center" wrapText="1"/>
      <protection/>
    </xf>
    <xf numFmtId="49" fontId="61" fillId="0" borderId="36">
      <alignment horizontal="center" vertical="center" wrapText="1"/>
      <protection/>
    </xf>
    <xf numFmtId="0" fontId="5" fillId="21" borderId="71">
      <alignment/>
      <protection/>
    </xf>
    <xf numFmtId="49" fontId="61" fillId="0" borderId="72">
      <alignment horizontal="center" vertical="center" wrapText="1"/>
      <protection/>
    </xf>
    <xf numFmtId="49" fontId="61" fillId="0" borderId="72">
      <alignment horizontal="center" vertical="center" wrapText="1"/>
      <protection/>
    </xf>
    <xf numFmtId="49" fontId="61" fillId="0" borderId="72">
      <alignment horizontal="center" vertical="center" wrapText="1"/>
      <protection/>
    </xf>
    <xf numFmtId="49" fontId="61" fillId="0" borderId="72">
      <alignment horizontal="center" vertical="center" wrapText="1"/>
      <protection/>
    </xf>
    <xf numFmtId="4" fontId="7" fillId="0" borderId="37">
      <alignment horizontal="right"/>
      <protection/>
    </xf>
    <xf numFmtId="0" fontId="60" fillId="22" borderId="73">
      <alignment/>
      <protection/>
    </xf>
    <xf numFmtId="0" fontId="60" fillId="22" borderId="73">
      <alignment/>
      <protection/>
    </xf>
    <xf numFmtId="0" fontId="60" fillId="22" borderId="73">
      <alignment/>
      <protection/>
    </xf>
    <xf numFmtId="0" fontId="60" fillId="22" borderId="73">
      <alignment/>
      <protection/>
    </xf>
    <xf numFmtId="0" fontId="7" fillId="23" borderId="55">
      <alignment/>
      <protection/>
    </xf>
    <xf numFmtId="4" fontId="61" fillId="0" borderId="36">
      <alignment horizontal="right"/>
      <protection/>
    </xf>
    <xf numFmtId="4" fontId="61" fillId="0" borderId="36">
      <alignment horizontal="right"/>
      <protection/>
    </xf>
    <xf numFmtId="4" fontId="61" fillId="0" borderId="36">
      <alignment horizontal="right"/>
      <protection/>
    </xf>
    <xf numFmtId="4" fontId="61" fillId="0" borderId="36">
      <alignment horizontal="right"/>
      <protection/>
    </xf>
    <xf numFmtId="0" fontId="7" fillId="23" borderId="0">
      <alignment/>
      <protection/>
    </xf>
    <xf numFmtId="0" fontId="61" fillId="20" borderId="57">
      <alignment/>
      <protection/>
    </xf>
    <xf numFmtId="0" fontId="61" fillId="20" borderId="57">
      <alignment/>
      <protection/>
    </xf>
    <xf numFmtId="0" fontId="61" fillId="20" borderId="57">
      <alignment/>
      <protection/>
    </xf>
    <xf numFmtId="0" fontId="61" fillId="20" borderId="57">
      <alignment/>
      <protection/>
    </xf>
    <xf numFmtId="0" fontId="3" fillId="0" borderId="0">
      <alignment horizontal="center" wrapText="1"/>
      <protection/>
    </xf>
    <xf numFmtId="0" fontId="67" fillId="0" borderId="0">
      <alignment horizontal="center" wrapText="1"/>
      <protection/>
    </xf>
    <xf numFmtId="0" fontId="67" fillId="0" borderId="0">
      <alignment horizontal="center" wrapText="1"/>
      <protection/>
    </xf>
    <xf numFmtId="0" fontId="67" fillId="0" borderId="0">
      <alignment horizontal="center" wrapText="1"/>
      <protection/>
    </xf>
    <xf numFmtId="0" fontId="67" fillId="0" borderId="0">
      <alignment horizontal="center" wrapText="1"/>
      <protection/>
    </xf>
    <xf numFmtId="0" fontId="4" fillId="0" borderId="74">
      <alignment/>
      <protection/>
    </xf>
    <xf numFmtId="0" fontId="69" fillId="0" borderId="35">
      <alignment/>
      <protection/>
    </xf>
    <xf numFmtId="0" fontId="69" fillId="0" borderId="35">
      <alignment/>
      <protection/>
    </xf>
    <xf numFmtId="0" fontId="69" fillId="0" borderId="35">
      <alignment/>
      <protection/>
    </xf>
    <xf numFmtId="0" fontId="69" fillId="0" borderId="35">
      <alignment/>
      <protection/>
    </xf>
    <xf numFmtId="49" fontId="9" fillId="0" borderId="75">
      <alignment horizontal="right"/>
      <protection/>
    </xf>
    <xf numFmtId="49" fontId="70" fillId="0" borderId="76">
      <alignment horizontal="right"/>
      <protection/>
    </xf>
    <xf numFmtId="49" fontId="70" fillId="0" borderId="76">
      <alignment horizontal="right"/>
      <protection/>
    </xf>
    <xf numFmtId="49" fontId="70" fillId="0" borderId="76">
      <alignment horizontal="right"/>
      <protection/>
    </xf>
    <xf numFmtId="49" fontId="70" fillId="0" borderId="76">
      <alignment horizontal="right"/>
      <protection/>
    </xf>
    <xf numFmtId="0" fontId="7" fillId="0" borderId="75">
      <alignment horizontal="right"/>
      <protection/>
    </xf>
    <xf numFmtId="0" fontId="61" fillId="0" borderId="76">
      <alignment horizontal="right"/>
      <protection/>
    </xf>
    <xf numFmtId="0" fontId="61" fillId="0" borderId="76">
      <alignment horizontal="right"/>
      <protection/>
    </xf>
    <xf numFmtId="0" fontId="61" fillId="0" borderId="76">
      <alignment horizontal="right"/>
      <protection/>
    </xf>
    <xf numFmtId="0" fontId="61" fillId="0" borderId="76">
      <alignment horizontal="right"/>
      <protection/>
    </xf>
    <xf numFmtId="0" fontId="4" fillId="0" borderId="7">
      <alignment/>
      <protection/>
    </xf>
    <xf numFmtId="0" fontId="69" fillId="0" borderId="10">
      <alignment/>
      <protection/>
    </xf>
    <xf numFmtId="0" fontId="69" fillId="0" borderId="10">
      <alignment/>
      <protection/>
    </xf>
    <xf numFmtId="0" fontId="69" fillId="0" borderId="10">
      <alignment/>
      <protection/>
    </xf>
    <xf numFmtId="0" fontId="69" fillId="0" borderId="10">
      <alignment/>
      <protection/>
    </xf>
    <xf numFmtId="0" fontId="7" fillId="0" borderId="58">
      <alignment horizontal="center"/>
      <protection/>
    </xf>
    <xf numFmtId="0" fontId="61" fillId="0" borderId="72">
      <alignment horizontal="center"/>
      <protection/>
    </xf>
    <xf numFmtId="0" fontId="61" fillId="0" borderId="72">
      <alignment horizontal="center"/>
      <protection/>
    </xf>
    <xf numFmtId="0" fontId="61" fillId="0" borderId="72">
      <alignment horizontal="center"/>
      <protection/>
    </xf>
    <xf numFmtId="0" fontId="61" fillId="0" borderId="72">
      <alignment horizontal="center"/>
      <protection/>
    </xf>
    <xf numFmtId="49" fontId="5" fillId="0" borderId="77">
      <alignment horizontal="center"/>
      <protection/>
    </xf>
    <xf numFmtId="49" fontId="60" fillId="0" borderId="78">
      <alignment horizontal="center"/>
      <protection/>
    </xf>
    <xf numFmtId="49" fontId="60" fillId="0" borderId="78">
      <alignment horizontal="center"/>
      <protection/>
    </xf>
    <xf numFmtId="49" fontId="60" fillId="0" borderId="78">
      <alignment horizontal="center"/>
      <protection/>
    </xf>
    <xf numFmtId="49" fontId="60" fillId="0" borderId="78">
      <alignment horizontal="center"/>
      <protection/>
    </xf>
    <xf numFmtId="172" fontId="7" fillId="0" borderId="16">
      <alignment horizontal="center"/>
      <protection/>
    </xf>
    <xf numFmtId="172" fontId="61" fillId="0" borderId="79">
      <alignment horizontal="center"/>
      <protection/>
    </xf>
    <xf numFmtId="172" fontId="61" fillId="0" borderId="79">
      <alignment horizontal="center"/>
      <protection/>
    </xf>
    <xf numFmtId="172" fontId="61" fillId="0" borderId="79">
      <alignment horizontal="center"/>
      <protection/>
    </xf>
    <xf numFmtId="172" fontId="61" fillId="0" borderId="79">
      <alignment horizontal="center"/>
      <protection/>
    </xf>
    <xf numFmtId="0" fontId="7" fillId="0" borderId="80">
      <alignment horizontal="center"/>
      <protection/>
    </xf>
    <xf numFmtId="0" fontId="61" fillId="0" borderId="81">
      <alignment horizontal="center"/>
      <protection/>
    </xf>
    <xf numFmtId="0" fontId="61" fillId="0" borderId="81">
      <alignment horizontal="center"/>
      <protection/>
    </xf>
    <xf numFmtId="0" fontId="61" fillId="0" borderId="81">
      <alignment horizontal="center"/>
      <protection/>
    </xf>
    <xf numFmtId="0" fontId="61" fillId="0" borderId="81">
      <alignment horizontal="center"/>
      <protection/>
    </xf>
    <xf numFmtId="49" fontId="7" fillId="0" borderId="18">
      <alignment horizontal="center"/>
      <protection/>
    </xf>
    <xf numFmtId="49" fontId="61" fillId="0" borderId="82">
      <alignment horizontal="center"/>
      <protection/>
    </xf>
    <xf numFmtId="49" fontId="61" fillId="0" borderId="82">
      <alignment horizontal="center"/>
      <protection/>
    </xf>
    <xf numFmtId="49" fontId="61" fillId="0" borderId="82">
      <alignment horizontal="center"/>
      <protection/>
    </xf>
    <xf numFmtId="49" fontId="61" fillId="0" borderId="82">
      <alignment horizontal="center"/>
      <protection/>
    </xf>
    <xf numFmtId="49" fontId="7" fillId="0" borderId="16">
      <alignment horizontal="center"/>
      <protection/>
    </xf>
    <xf numFmtId="49" fontId="61" fillId="0" borderId="79">
      <alignment horizontal="center"/>
      <protection/>
    </xf>
    <xf numFmtId="49" fontId="61" fillId="0" borderId="79">
      <alignment horizontal="center"/>
      <protection/>
    </xf>
    <xf numFmtId="49" fontId="61" fillId="0" borderId="79">
      <alignment horizontal="center"/>
      <protection/>
    </xf>
    <xf numFmtId="49" fontId="61" fillId="0" borderId="79">
      <alignment horizontal="center"/>
      <protection/>
    </xf>
    <xf numFmtId="0" fontId="7" fillId="0" borderId="16">
      <alignment horizontal="center"/>
      <protection/>
    </xf>
    <xf numFmtId="0" fontId="61" fillId="0" borderId="79">
      <alignment horizontal="center"/>
      <protection/>
    </xf>
    <xf numFmtId="0" fontId="61" fillId="0" borderId="79">
      <alignment horizontal="center"/>
      <protection/>
    </xf>
    <xf numFmtId="0" fontId="61" fillId="0" borderId="79">
      <alignment horizontal="center"/>
      <protection/>
    </xf>
    <xf numFmtId="0" fontId="61" fillId="0" borderId="79">
      <alignment horizontal="center"/>
      <protection/>
    </xf>
    <xf numFmtId="49" fontId="7" fillId="0" borderId="83">
      <alignment horizontal="center"/>
      <protection/>
    </xf>
    <xf numFmtId="49" fontId="61" fillId="0" borderId="84">
      <alignment horizontal="center"/>
      <protection/>
    </xf>
    <xf numFmtId="49" fontId="61" fillId="0" borderId="84">
      <alignment horizontal="center"/>
      <protection/>
    </xf>
    <xf numFmtId="49" fontId="61" fillId="0" borderId="84">
      <alignment horizontal="center"/>
      <protection/>
    </xf>
    <xf numFmtId="49" fontId="61" fillId="0" borderId="84">
      <alignment horizontal="center"/>
      <protection/>
    </xf>
    <xf numFmtId="0" fontId="1" fillId="0" borderId="55">
      <alignment/>
      <protection/>
    </xf>
    <xf numFmtId="0" fontId="66" fillId="0" borderId="57">
      <alignment/>
      <protection/>
    </xf>
    <xf numFmtId="0" fontId="66" fillId="0" borderId="57">
      <alignment/>
      <protection/>
    </xf>
    <xf numFmtId="0" fontId="66" fillId="0" borderId="57">
      <alignment/>
      <protection/>
    </xf>
    <xf numFmtId="0" fontId="66" fillId="0" borderId="57">
      <alignment/>
      <protection/>
    </xf>
    <xf numFmtId="0" fontId="4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5" fillId="0" borderId="85">
      <alignment/>
      <protection/>
    </xf>
    <xf numFmtId="0" fontId="60" fillId="0" borderId="86">
      <alignment/>
      <protection/>
    </xf>
    <xf numFmtId="0" fontId="60" fillId="0" borderId="86">
      <alignment/>
      <protection/>
    </xf>
    <xf numFmtId="0" fontId="60" fillId="0" borderId="86">
      <alignment/>
      <protection/>
    </xf>
    <xf numFmtId="0" fontId="60" fillId="0" borderId="86">
      <alignment/>
      <protection/>
    </xf>
    <xf numFmtId="0" fontId="5" fillId="0" borderId="60">
      <alignment/>
      <protection/>
    </xf>
    <xf numFmtId="0" fontId="60" fillId="0" borderId="87">
      <alignment/>
      <protection/>
    </xf>
    <xf numFmtId="0" fontId="60" fillId="0" borderId="87">
      <alignment/>
      <protection/>
    </xf>
    <xf numFmtId="0" fontId="60" fillId="0" borderId="87">
      <alignment/>
      <protection/>
    </xf>
    <xf numFmtId="0" fontId="60" fillId="0" borderId="87">
      <alignment/>
      <protection/>
    </xf>
    <xf numFmtId="4" fontId="7" fillId="0" borderId="12">
      <alignment horizontal="right"/>
      <protection/>
    </xf>
    <xf numFmtId="0" fontId="61" fillId="0" borderId="9">
      <alignment horizontal="left" wrapText="1"/>
      <protection/>
    </xf>
    <xf numFmtId="0" fontId="61" fillId="0" borderId="9">
      <alignment horizontal="left" wrapText="1"/>
      <protection/>
    </xf>
    <xf numFmtId="0" fontId="61" fillId="0" borderId="9">
      <alignment horizontal="left" wrapText="1"/>
      <protection/>
    </xf>
    <xf numFmtId="0" fontId="61" fillId="0" borderId="9">
      <alignment horizontal="left" wrapText="1"/>
      <protection/>
    </xf>
    <xf numFmtId="49" fontId="7" fillId="0" borderId="33">
      <alignment horizontal="center"/>
      <protection/>
    </xf>
    <xf numFmtId="49" fontId="61" fillId="0" borderId="88">
      <alignment horizontal="center"/>
      <protection/>
    </xf>
    <xf numFmtId="49" fontId="61" fillId="0" borderId="88">
      <alignment horizontal="center"/>
      <protection/>
    </xf>
    <xf numFmtId="49" fontId="61" fillId="0" borderId="88">
      <alignment horizontal="center"/>
      <protection/>
    </xf>
    <xf numFmtId="49" fontId="61" fillId="0" borderId="88">
      <alignment horizontal="center"/>
      <protection/>
    </xf>
    <xf numFmtId="0" fontId="7" fillId="0" borderId="89">
      <alignment horizontal="left" wrapText="1"/>
      <protection/>
    </xf>
    <xf numFmtId="0" fontId="67" fillId="0" borderId="0">
      <alignment horizontal="left" wrapText="1"/>
      <protection/>
    </xf>
    <xf numFmtId="0" fontId="67" fillId="0" borderId="0">
      <alignment horizontal="left" wrapText="1"/>
      <protection/>
    </xf>
    <xf numFmtId="0" fontId="67" fillId="0" borderId="0">
      <alignment horizontal="left" wrapText="1"/>
      <protection/>
    </xf>
    <xf numFmtId="0" fontId="67" fillId="0" borderId="0">
      <alignment horizontal="left" wrapText="1"/>
      <protection/>
    </xf>
    <xf numFmtId="0" fontId="7" fillId="0" borderId="29">
      <alignment horizontal="left" wrapText="1" indent="1"/>
      <protection/>
    </xf>
    <xf numFmtId="49" fontId="60" fillId="0" borderId="0">
      <alignment/>
      <protection/>
    </xf>
    <xf numFmtId="49" fontId="60" fillId="0" borderId="0">
      <alignment/>
      <protection/>
    </xf>
    <xf numFmtId="49" fontId="60" fillId="0" borderId="0">
      <alignment/>
      <protection/>
    </xf>
    <xf numFmtId="49" fontId="60" fillId="0" borderId="0">
      <alignment/>
      <protection/>
    </xf>
    <xf numFmtId="0" fontId="7" fillId="0" borderId="16">
      <alignment horizontal="left" wrapText="1" indent="1"/>
      <protection/>
    </xf>
    <xf numFmtId="0" fontId="61" fillId="0" borderId="0">
      <alignment horizontal="right"/>
      <protection/>
    </xf>
    <xf numFmtId="0" fontId="61" fillId="0" borderId="0">
      <alignment horizontal="right"/>
      <protection/>
    </xf>
    <xf numFmtId="0" fontId="61" fillId="0" borderId="0">
      <alignment horizontal="right"/>
      <protection/>
    </xf>
    <xf numFmtId="0" fontId="61" fillId="0" borderId="0">
      <alignment horizontal="right"/>
      <protection/>
    </xf>
    <xf numFmtId="0" fontId="5" fillId="21" borderId="90">
      <alignment/>
      <protection/>
    </xf>
    <xf numFmtId="49" fontId="61" fillId="0" borderId="0">
      <alignment horizontal="right"/>
      <protection/>
    </xf>
    <xf numFmtId="49" fontId="61" fillId="0" borderId="0">
      <alignment horizontal="right"/>
      <protection/>
    </xf>
    <xf numFmtId="49" fontId="61" fillId="0" borderId="0">
      <alignment horizontal="right"/>
      <protection/>
    </xf>
    <xf numFmtId="49" fontId="61" fillId="0" borderId="0">
      <alignment horizontal="right"/>
      <protection/>
    </xf>
    <xf numFmtId="0" fontId="7" fillId="23" borderId="25">
      <alignment/>
      <protection/>
    </xf>
    <xf numFmtId="4" fontId="61" fillId="0" borderId="9">
      <alignment horizontal="right"/>
      <protection/>
    </xf>
    <xf numFmtId="4" fontId="61" fillId="0" borderId="9">
      <alignment horizontal="right"/>
      <protection/>
    </xf>
    <xf numFmtId="4" fontId="61" fillId="0" borderId="9">
      <alignment horizontal="right"/>
      <protection/>
    </xf>
    <xf numFmtId="4" fontId="61" fillId="0" borderId="9">
      <alignment horizontal="right"/>
      <protection/>
    </xf>
    <xf numFmtId="0" fontId="3" fillId="0" borderId="0">
      <alignment horizontal="left" wrapText="1"/>
      <protection/>
    </xf>
    <xf numFmtId="0" fontId="61" fillId="0" borderId="0">
      <alignment horizontal="left" wrapText="1"/>
      <protection/>
    </xf>
    <xf numFmtId="0" fontId="61" fillId="0" borderId="0">
      <alignment horizontal="left" wrapText="1"/>
      <protection/>
    </xf>
    <xf numFmtId="0" fontId="61" fillId="0" borderId="0">
      <alignment horizontal="left" wrapText="1"/>
      <protection/>
    </xf>
    <xf numFmtId="0" fontId="61" fillId="0" borderId="0">
      <alignment horizontal="left" wrapText="1"/>
      <protection/>
    </xf>
    <xf numFmtId="49" fontId="5" fillId="0" borderId="0">
      <alignment/>
      <protection/>
    </xf>
    <xf numFmtId="0" fontId="61" fillId="0" borderId="10">
      <alignment horizontal="left"/>
      <protection/>
    </xf>
    <xf numFmtId="0" fontId="61" fillId="0" borderId="10">
      <alignment horizontal="left"/>
      <protection/>
    </xf>
    <xf numFmtId="0" fontId="61" fillId="0" borderId="10">
      <alignment horizontal="left"/>
      <protection/>
    </xf>
    <xf numFmtId="0" fontId="61" fillId="0" borderId="10">
      <alignment horizontal="left"/>
      <protection/>
    </xf>
    <xf numFmtId="0" fontId="7" fillId="0" borderId="0">
      <alignment horizontal="right"/>
      <protection/>
    </xf>
    <xf numFmtId="0" fontId="61" fillId="0" borderId="21">
      <alignment horizontal="left" wrapText="1"/>
      <protection/>
    </xf>
    <xf numFmtId="0" fontId="61" fillId="0" borderId="21">
      <alignment horizontal="left" wrapText="1"/>
      <protection/>
    </xf>
    <xf numFmtId="0" fontId="61" fillId="0" borderId="21">
      <alignment horizontal="left" wrapText="1"/>
      <protection/>
    </xf>
    <xf numFmtId="0" fontId="61" fillId="0" borderId="21">
      <alignment horizontal="left" wrapText="1"/>
      <protection/>
    </xf>
    <xf numFmtId="49" fontId="7" fillId="0" borderId="0">
      <alignment horizontal="right"/>
      <protection/>
    </xf>
    <xf numFmtId="0" fontId="61" fillId="0" borderId="62">
      <alignment/>
      <protection/>
    </xf>
    <xf numFmtId="0" fontId="61" fillId="0" borderId="62">
      <alignment/>
      <protection/>
    </xf>
    <xf numFmtId="0" fontId="61" fillId="0" borderId="62">
      <alignment/>
      <protection/>
    </xf>
    <xf numFmtId="0" fontId="61" fillId="0" borderId="62">
      <alignment/>
      <protection/>
    </xf>
    <xf numFmtId="0" fontId="7" fillId="0" borderId="0">
      <alignment horizontal="left" wrapText="1"/>
      <protection/>
    </xf>
    <xf numFmtId="0" fontId="62" fillId="0" borderId="91">
      <alignment horizontal="left" wrapText="1"/>
      <protection/>
    </xf>
    <xf numFmtId="0" fontId="62" fillId="0" borderId="91">
      <alignment horizontal="left" wrapText="1"/>
      <protection/>
    </xf>
    <xf numFmtId="0" fontId="62" fillId="0" borderId="91">
      <alignment horizontal="left" wrapText="1"/>
      <protection/>
    </xf>
    <xf numFmtId="0" fontId="62" fillId="0" borderId="91">
      <alignment horizontal="left" wrapText="1"/>
      <protection/>
    </xf>
    <xf numFmtId="0" fontId="7" fillId="0" borderId="7">
      <alignment horizontal="left"/>
      <protection/>
    </xf>
    <xf numFmtId="0" fontId="61" fillId="0" borderId="14">
      <alignment horizontal="left" wrapText="1" indent="2"/>
      <protection/>
    </xf>
    <xf numFmtId="0" fontId="61" fillId="0" borderId="14">
      <alignment horizontal="left" wrapText="1" indent="2"/>
      <protection/>
    </xf>
    <xf numFmtId="0" fontId="61" fillId="0" borderId="14">
      <alignment horizontal="left" wrapText="1" indent="2"/>
      <protection/>
    </xf>
    <xf numFmtId="0" fontId="61" fillId="0" borderId="14">
      <alignment horizontal="left" wrapText="1" indent="2"/>
      <protection/>
    </xf>
    <xf numFmtId="0" fontId="7" fillId="0" borderId="23">
      <alignment horizontal="left" wrapText="1"/>
      <protection/>
    </xf>
    <xf numFmtId="49" fontId="61" fillId="0" borderId="0">
      <alignment horizontal="center" wrapText="1"/>
      <protection/>
    </xf>
    <xf numFmtId="49" fontId="61" fillId="0" borderId="0">
      <alignment horizontal="center" wrapText="1"/>
      <protection/>
    </xf>
    <xf numFmtId="49" fontId="61" fillId="0" borderId="0">
      <alignment horizontal="center" wrapText="1"/>
      <protection/>
    </xf>
    <xf numFmtId="49" fontId="61" fillId="0" borderId="0">
      <alignment horizontal="center" wrapText="1"/>
      <protection/>
    </xf>
    <xf numFmtId="0" fontId="7" fillId="0" borderId="61">
      <alignment/>
      <protection/>
    </xf>
    <xf numFmtId="49" fontId="61" fillId="0" borderId="49">
      <alignment horizontal="center" wrapText="1"/>
      <protection/>
    </xf>
    <xf numFmtId="49" fontId="61" fillId="0" borderId="49">
      <alignment horizontal="center" wrapText="1"/>
      <protection/>
    </xf>
    <xf numFmtId="49" fontId="61" fillId="0" borderId="49">
      <alignment horizontal="center" wrapText="1"/>
      <protection/>
    </xf>
    <xf numFmtId="49" fontId="61" fillId="0" borderId="49">
      <alignment horizontal="center" wrapText="1"/>
      <protection/>
    </xf>
    <xf numFmtId="0" fontId="2" fillId="0" borderId="92">
      <alignment horizontal="left" wrapText="1"/>
      <protection/>
    </xf>
    <xf numFmtId="0" fontId="61" fillId="0" borderId="93">
      <alignment/>
      <protection/>
    </xf>
    <xf numFmtId="0" fontId="61" fillId="0" borderId="93">
      <alignment/>
      <protection/>
    </xf>
    <xf numFmtId="0" fontId="61" fillId="0" borderId="93">
      <alignment/>
      <protection/>
    </xf>
    <xf numFmtId="0" fontId="61" fillId="0" borderId="93">
      <alignment/>
      <protection/>
    </xf>
    <xf numFmtId="0" fontId="7" fillId="0" borderId="11">
      <alignment horizontal="left" wrapText="1" indent="1"/>
      <protection/>
    </xf>
    <xf numFmtId="0" fontId="61" fillId="0" borderId="94">
      <alignment horizontal="center" wrapText="1"/>
      <protection/>
    </xf>
    <xf numFmtId="0" fontId="61" fillId="0" borderId="94">
      <alignment horizontal="center" wrapText="1"/>
      <protection/>
    </xf>
    <xf numFmtId="0" fontId="61" fillId="0" borderId="94">
      <alignment horizontal="center" wrapText="1"/>
      <protection/>
    </xf>
    <xf numFmtId="0" fontId="61" fillId="0" borderId="94">
      <alignment horizontal="center" wrapText="1"/>
      <protection/>
    </xf>
    <xf numFmtId="49" fontId="7" fillId="0" borderId="0">
      <alignment horizontal="center" wrapText="1"/>
      <protection/>
    </xf>
    <xf numFmtId="0" fontId="60" fillId="22" borderId="57">
      <alignment/>
      <protection/>
    </xf>
    <xf numFmtId="0" fontId="60" fillId="22" borderId="57">
      <alignment/>
      <protection/>
    </xf>
    <xf numFmtId="0" fontId="60" fillId="22" borderId="57">
      <alignment/>
      <protection/>
    </xf>
    <xf numFmtId="0" fontId="60" fillId="22" borderId="57">
      <alignment/>
      <protection/>
    </xf>
    <xf numFmtId="49" fontId="7" fillId="0" borderId="52">
      <alignment horizontal="center" wrapText="1"/>
      <protection/>
    </xf>
    <xf numFmtId="49" fontId="61" fillId="0" borderId="24">
      <alignment horizontal="center"/>
      <protection/>
    </xf>
    <xf numFmtId="49" fontId="61" fillId="0" borderId="24">
      <alignment horizontal="center"/>
      <protection/>
    </xf>
    <xf numFmtId="49" fontId="61" fillId="0" borderId="24">
      <alignment horizontal="center"/>
      <protection/>
    </xf>
    <xf numFmtId="49" fontId="61" fillId="0" borderId="24">
      <alignment horizontal="center"/>
      <protection/>
    </xf>
    <xf numFmtId="0" fontId="7" fillId="0" borderId="95">
      <alignment/>
      <protection/>
    </xf>
    <xf numFmtId="49" fontId="61" fillId="0" borderId="0">
      <alignment horizontal="center"/>
      <protection/>
    </xf>
    <xf numFmtId="49" fontId="61" fillId="0" borderId="0">
      <alignment horizontal="center"/>
      <protection/>
    </xf>
    <xf numFmtId="49" fontId="61" fillId="0" borderId="0">
      <alignment horizontal="center"/>
      <protection/>
    </xf>
    <xf numFmtId="49" fontId="61" fillId="0" borderId="0">
      <alignment horizontal="center"/>
      <protection/>
    </xf>
    <xf numFmtId="0" fontId="7" fillId="0" borderId="96">
      <alignment horizontal="center" wrapText="1"/>
      <protection/>
    </xf>
    <xf numFmtId="49" fontId="61" fillId="0" borderId="1">
      <alignment horizontal="center" wrapText="1"/>
      <protection/>
    </xf>
    <xf numFmtId="49" fontId="61" fillId="0" borderId="1">
      <alignment horizontal="center" wrapText="1"/>
      <protection/>
    </xf>
    <xf numFmtId="49" fontId="61" fillId="0" borderId="1">
      <alignment horizontal="center" wrapText="1"/>
      <protection/>
    </xf>
    <xf numFmtId="49" fontId="61" fillId="0" borderId="1">
      <alignment horizontal="center" wrapText="1"/>
      <protection/>
    </xf>
    <xf numFmtId="0" fontId="5" fillId="21" borderId="55">
      <alignment/>
      <protection/>
    </xf>
    <xf numFmtId="49" fontId="61" fillId="0" borderId="97">
      <alignment horizontal="center" wrapText="1"/>
      <protection/>
    </xf>
    <xf numFmtId="49" fontId="61" fillId="0" borderId="97">
      <alignment horizontal="center" wrapText="1"/>
      <protection/>
    </xf>
    <xf numFmtId="49" fontId="61" fillId="0" borderId="97">
      <alignment horizontal="center" wrapText="1"/>
      <protection/>
    </xf>
    <xf numFmtId="49" fontId="61" fillId="0" borderId="97">
      <alignment horizontal="center" wrapText="1"/>
      <protection/>
    </xf>
    <xf numFmtId="49" fontId="7" fillId="0" borderId="27">
      <alignment horizontal="center"/>
      <protection/>
    </xf>
    <xf numFmtId="49" fontId="61" fillId="0" borderId="1">
      <alignment horizontal="center"/>
      <protection/>
    </xf>
    <xf numFmtId="49" fontId="61" fillId="0" borderId="1">
      <alignment horizontal="center"/>
      <protection/>
    </xf>
    <xf numFmtId="49" fontId="61" fillId="0" borderId="1">
      <alignment horizontal="center"/>
      <protection/>
    </xf>
    <xf numFmtId="49" fontId="61" fillId="0" borderId="1">
      <alignment horizontal="center"/>
      <protection/>
    </xf>
    <xf numFmtId="0" fontId="5" fillId="0" borderId="55">
      <alignment/>
      <protection/>
    </xf>
    <xf numFmtId="49" fontId="61" fillId="0" borderId="10">
      <alignment/>
      <protection/>
    </xf>
    <xf numFmtId="49" fontId="61" fillId="0" borderId="10">
      <alignment/>
      <protection/>
    </xf>
    <xf numFmtId="49" fontId="61" fillId="0" borderId="10">
      <alignment/>
      <protection/>
    </xf>
    <xf numFmtId="49" fontId="61" fillId="0" borderId="10">
      <alignment/>
      <protection/>
    </xf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71" fillId="30" borderId="98" applyNumberFormat="0" applyAlignment="0" applyProtection="0"/>
    <xf numFmtId="0" fontId="72" fillId="31" borderId="99" applyNumberFormat="0" applyAlignment="0" applyProtection="0"/>
    <xf numFmtId="0" fontId="73" fillId="31" borderId="98" applyNumberFormat="0" applyAlignment="0" applyProtection="0"/>
    <xf numFmtId="170" fontId="58" fillId="0" borderId="0" applyFont="0" applyFill="0" applyBorder="0" applyAlignment="0" applyProtection="0"/>
    <xf numFmtId="168" fontId="58" fillId="0" borderId="0" applyFont="0" applyFill="0" applyBorder="0" applyAlignment="0" applyProtection="0"/>
    <xf numFmtId="170" fontId="24" fillId="0" borderId="0" applyFont="0" applyFill="0" applyBorder="0" applyAlignment="0" applyProtection="0"/>
    <xf numFmtId="0" fontId="74" fillId="0" borderId="100" applyNumberFormat="0" applyFill="0" applyAlignment="0" applyProtection="0"/>
    <xf numFmtId="0" fontId="75" fillId="0" borderId="101" applyNumberFormat="0" applyFill="0" applyAlignment="0" applyProtection="0"/>
    <xf numFmtId="0" fontId="76" fillId="0" borderId="102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103" applyNumberFormat="0" applyFill="0" applyAlignment="0" applyProtection="0"/>
    <xf numFmtId="0" fontId="78" fillId="32" borderId="104" applyNumberFormat="0" applyAlignment="0" applyProtection="0"/>
    <xf numFmtId="0" fontId="79" fillId="0" borderId="0" applyNumberFormat="0" applyFill="0" applyBorder="0" applyAlignment="0" applyProtection="0"/>
    <xf numFmtId="0" fontId="80" fillId="33" borderId="0" applyNumberFormat="0" applyBorder="0" applyAlignment="0" applyProtection="0"/>
    <xf numFmtId="0" fontId="0" fillId="0" borderId="0">
      <alignment/>
      <protection/>
    </xf>
    <xf numFmtId="0" fontId="58" fillId="0" borderId="0">
      <alignment/>
      <protection/>
    </xf>
    <xf numFmtId="0" fontId="81" fillId="34" borderId="0" applyNumberFormat="0" applyBorder="0" applyAlignment="0" applyProtection="0"/>
    <xf numFmtId="0" fontId="82" fillId="0" borderId="0" applyNumberFormat="0" applyFill="0" applyBorder="0" applyAlignment="0" applyProtection="0"/>
    <xf numFmtId="0" fontId="58" fillId="35" borderId="105" applyNumberFormat="0" applyFont="0" applyAlignment="0" applyProtection="0"/>
    <xf numFmtId="9" fontId="58" fillId="0" borderId="0" applyFont="0" applyFill="0" applyBorder="0" applyAlignment="0" applyProtection="0"/>
    <xf numFmtId="0" fontId="83" fillId="0" borderId="106" applyNumberFormat="0" applyFill="0" applyAlignment="0" applyProtection="0"/>
    <xf numFmtId="0" fontId="84" fillId="0" borderId="0" applyNumberFormat="0" applyFill="0" applyBorder="0" applyAlignment="0" applyProtection="0"/>
    <xf numFmtId="171" fontId="58" fillId="0" borderId="0" applyFont="0" applyFill="0" applyBorder="0" applyAlignment="0" applyProtection="0"/>
    <xf numFmtId="169" fontId="58" fillId="0" borderId="0" applyFont="0" applyFill="0" applyBorder="0" applyAlignment="0" applyProtection="0"/>
    <xf numFmtId="0" fontId="85" fillId="36" borderId="0" applyNumberFormat="0" applyBorder="0" applyAlignment="0" applyProtection="0"/>
  </cellStyleXfs>
  <cellXfs count="146">
    <xf numFmtId="0" fontId="0" fillId="0" borderId="0" xfId="0" applyAlignment="1">
      <alignment/>
    </xf>
    <xf numFmtId="0" fontId="0" fillId="0" borderId="0" xfId="863">
      <alignment/>
      <protection/>
    </xf>
    <xf numFmtId="0" fontId="14" fillId="0" borderId="0" xfId="863" applyFont="1">
      <alignment/>
      <protection/>
    </xf>
    <xf numFmtId="0" fontId="15" fillId="0" borderId="107" xfId="863" applyFont="1" applyBorder="1" applyAlignment="1">
      <alignment horizontal="center"/>
      <protection/>
    </xf>
    <xf numFmtId="0" fontId="15" fillId="0" borderId="107" xfId="863" applyFont="1" applyBorder="1" applyAlignment="1">
      <alignment horizontal="justify"/>
      <protection/>
    </xf>
    <xf numFmtId="4" fontId="15" fillId="0" borderId="107" xfId="863" applyNumberFormat="1" applyFont="1" applyBorder="1" applyAlignment="1">
      <alignment shrinkToFit="1"/>
      <protection/>
    </xf>
    <xf numFmtId="0" fontId="15" fillId="37" borderId="107" xfId="863" applyFont="1" applyFill="1" applyBorder="1" applyAlignment="1">
      <alignment horizontal="center"/>
      <protection/>
    </xf>
    <xf numFmtId="0" fontId="15" fillId="37" borderId="107" xfId="863" applyFont="1" applyFill="1" applyBorder="1" applyAlignment="1">
      <alignment horizontal="justify"/>
      <protection/>
    </xf>
    <xf numFmtId="4" fontId="15" fillId="37" borderId="107" xfId="863" applyNumberFormat="1" applyFont="1" applyFill="1" applyBorder="1" applyAlignment="1">
      <alignment shrinkToFit="1"/>
      <protection/>
    </xf>
    <xf numFmtId="0" fontId="16" fillId="0" borderId="107" xfId="863" applyFont="1" applyBorder="1" applyAlignment="1">
      <alignment horizontal="center"/>
      <protection/>
    </xf>
    <xf numFmtId="0" fontId="16" fillId="0" borderId="107" xfId="863" applyFont="1" applyBorder="1" applyAlignment="1">
      <alignment horizontal="justify" vertical="center" wrapText="1"/>
      <protection/>
    </xf>
    <xf numFmtId="4" fontId="16" fillId="0" borderId="107" xfId="863" applyNumberFormat="1" applyFont="1" applyBorder="1" applyAlignment="1">
      <alignment shrinkToFit="1"/>
      <protection/>
    </xf>
    <xf numFmtId="49" fontId="17" fillId="0" borderId="107" xfId="864" applyNumberFormat="1" applyFont="1" applyFill="1" applyBorder="1" applyAlignment="1">
      <alignment horizontal="center" shrinkToFit="1"/>
      <protection/>
    </xf>
    <xf numFmtId="0" fontId="17" fillId="0" borderId="107" xfId="864" applyFont="1" applyFill="1" applyBorder="1" applyAlignment="1">
      <alignment horizontal="justify" wrapText="1"/>
      <protection/>
    </xf>
    <xf numFmtId="4" fontId="17" fillId="0" borderId="107" xfId="863" applyNumberFormat="1" applyFont="1" applyBorder="1" applyAlignment="1">
      <alignment shrinkToFit="1"/>
      <protection/>
    </xf>
    <xf numFmtId="49" fontId="15" fillId="0" borderId="107" xfId="864" applyNumberFormat="1" applyFont="1" applyFill="1" applyBorder="1" applyAlignment="1">
      <alignment horizontal="center" shrinkToFit="1"/>
      <protection/>
    </xf>
    <xf numFmtId="0" fontId="15" fillId="0" borderId="107" xfId="864" applyFont="1" applyFill="1" applyBorder="1" applyAlignment="1">
      <alignment horizontal="justify" wrapText="1"/>
      <protection/>
    </xf>
    <xf numFmtId="4" fontId="15" fillId="0" borderId="107" xfId="864" applyNumberFormat="1" applyFont="1" applyFill="1" applyBorder="1" applyAlignment="1">
      <alignment shrinkToFit="1"/>
      <protection/>
    </xf>
    <xf numFmtId="49" fontId="16" fillId="0" borderId="107" xfId="864" applyNumberFormat="1" applyFont="1" applyFill="1" applyBorder="1" applyAlignment="1">
      <alignment horizontal="center" shrinkToFit="1"/>
      <protection/>
    </xf>
    <xf numFmtId="0" fontId="16" fillId="0" borderId="107" xfId="864" applyFont="1" applyFill="1" applyBorder="1" applyAlignment="1">
      <alignment horizontal="justify" wrapText="1"/>
      <protection/>
    </xf>
    <xf numFmtId="0" fontId="15" fillId="0" borderId="107" xfId="863" applyFont="1" applyBorder="1" applyAlignment="1">
      <alignment horizontal="justify" vertical="center" wrapText="1"/>
      <protection/>
    </xf>
    <xf numFmtId="0" fontId="14" fillId="0" borderId="107" xfId="863" applyFont="1" applyBorder="1" applyAlignment="1">
      <alignment horizontal="center"/>
      <protection/>
    </xf>
    <xf numFmtId="0" fontId="16" fillId="0" borderId="107" xfId="863" applyFont="1" applyBorder="1" applyAlignment="1">
      <alignment horizontal="justify" wrapText="1"/>
      <protection/>
    </xf>
    <xf numFmtId="49" fontId="18" fillId="0" borderId="107" xfId="864" applyNumberFormat="1" applyFont="1" applyFill="1" applyBorder="1" applyAlignment="1">
      <alignment horizontal="center" shrinkToFit="1"/>
      <protection/>
    </xf>
    <xf numFmtId="0" fontId="18" fillId="0" borderId="107" xfId="864" applyFont="1" applyFill="1" applyBorder="1" applyAlignment="1">
      <alignment horizontal="justify" wrapText="1"/>
      <protection/>
    </xf>
    <xf numFmtId="4" fontId="18" fillId="0" borderId="107" xfId="863" applyNumberFormat="1" applyFont="1" applyBorder="1" applyAlignment="1">
      <alignment shrinkToFit="1"/>
      <protection/>
    </xf>
    <xf numFmtId="0" fontId="17" fillId="0" borderId="107" xfId="863" applyFont="1" applyBorder="1" applyAlignment="1">
      <alignment horizontal="center"/>
      <protection/>
    </xf>
    <xf numFmtId="0" fontId="18" fillId="0" borderId="107" xfId="863" applyFont="1" applyBorder="1" applyAlignment="1">
      <alignment horizontal="center"/>
      <protection/>
    </xf>
    <xf numFmtId="0" fontId="18" fillId="37" borderId="107" xfId="863" applyFont="1" applyFill="1" applyBorder="1" applyAlignment="1">
      <alignment horizontal="center"/>
      <protection/>
    </xf>
    <xf numFmtId="4" fontId="20" fillId="37" borderId="107" xfId="863" applyNumberFormat="1" applyFont="1" applyFill="1" applyBorder="1" applyAlignment="1">
      <alignment shrinkToFit="1"/>
      <protection/>
    </xf>
    <xf numFmtId="0" fontId="15" fillId="0" borderId="107" xfId="863" applyFont="1" applyBorder="1" applyAlignment="1">
      <alignment horizontal="justify" wrapText="1"/>
      <protection/>
    </xf>
    <xf numFmtId="0" fontId="18" fillId="0" borderId="107" xfId="863" applyFont="1" applyBorder="1" applyAlignment="1">
      <alignment horizontal="justify" wrapText="1"/>
      <protection/>
    </xf>
    <xf numFmtId="0" fontId="15" fillId="0" borderId="107" xfId="864" applyFont="1" applyFill="1" applyBorder="1" applyAlignment="1">
      <alignment horizontal="center"/>
      <protection/>
    </xf>
    <xf numFmtId="0" fontId="15" fillId="0" borderId="107" xfId="864" applyFont="1" applyBorder="1" applyAlignment="1">
      <alignment horizontal="justify" vertical="center" wrapText="1"/>
      <protection/>
    </xf>
    <xf numFmtId="0" fontId="15" fillId="0" borderId="107" xfId="864" applyFont="1" applyBorder="1" applyAlignment="1">
      <alignment horizontal="center"/>
      <protection/>
    </xf>
    <xf numFmtId="0" fontId="86" fillId="0" borderId="107" xfId="864" applyFont="1" applyBorder="1" applyAlignment="1">
      <alignment horizontal="center"/>
      <protection/>
    </xf>
    <xf numFmtId="0" fontId="14" fillId="0" borderId="107" xfId="864" applyFont="1" applyBorder="1" applyAlignment="1">
      <alignment horizontal="justify" vertical="center" wrapText="1"/>
      <protection/>
    </xf>
    <xf numFmtId="4" fontId="14" fillId="0" borderId="107" xfId="863" applyNumberFormat="1" applyFont="1" applyBorder="1" applyAlignment="1">
      <alignment shrinkToFit="1"/>
      <protection/>
    </xf>
    <xf numFmtId="0" fontId="16" fillId="0" borderId="107" xfId="864" applyFont="1" applyBorder="1" applyAlignment="1">
      <alignment horizontal="center"/>
      <protection/>
    </xf>
    <xf numFmtId="0" fontId="16" fillId="0" borderId="107" xfId="864" applyFont="1" applyBorder="1" applyAlignment="1">
      <alignment horizontal="justify" wrapText="1"/>
      <protection/>
    </xf>
    <xf numFmtId="0" fontId="18" fillId="0" borderId="107" xfId="864" applyFont="1" applyBorder="1" applyAlignment="1">
      <alignment horizontal="center"/>
      <protection/>
    </xf>
    <xf numFmtId="0" fontId="18" fillId="0" borderId="107" xfId="864" applyFont="1" applyBorder="1" applyAlignment="1">
      <alignment horizontal="justify" vertical="center" wrapText="1"/>
      <protection/>
    </xf>
    <xf numFmtId="0" fontId="16" fillId="0" borderId="107" xfId="864" applyFont="1" applyBorder="1" applyAlignment="1">
      <alignment horizontal="justify" vertical="center" wrapText="1"/>
      <protection/>
    </xf>
    <xf numFmtId="49" fontId="14" fillId="0" borderId="107" xfId="864" applyNumberFormat="1" applyFont="1" applyFill="1" applyBorder="1" applyAlignment="1">
      <alignment horizontal="center" shrinkToFit="1"/>
      <protection/>
    </xf>
    <xf numFmtId="0" fontId="16" fillId="0" borderId="107" xfId="864" applyFont="1" applyFill="1" applyBorder="1" applyAlignment="1">
      <alignment wrapText="1"/>
      <protection/>
    </xf>
    <xf numFmtId="0" fontId="18" fillId="0" borderId="107" xfId="864" applyFont="1" applyFill="1" applyBorder="1" applyAlignment="1">
      <alignment wrapText="1"/>
      <protection/>
    </xf>
    <xf numFmtId="0" fontId="14" fillId="0" borderId="107" xfId="864" applyFont="1" applyFill="1" applyBorder="1" applyAlignment="1">
      <alignment horizontal="justify" wrapText="1"/>
      <protection/>
    </xf>
    <xf numFmtId="0" fontId="21" fillId="0" borderId="107" xfId="864" applyFont="1" applyBorder="1" applyAlignment="1">
      <alignment horizontal="justify" wrapText="1"/>
      <protection/>
    </xf>
    <xf numFmtId="0" fontId="22" fillId="0" borderId="107" xfId="864" applyFont="1" applyBorder="1" applyAlignment="1">
      <alignment horizontal="justify" wrapText="1"/>
      <protection/>
    </xf>
    <xf numFmtId="0" fontId="23" fillId="0" borderId="107" xfId="864" applyFont="1" applyBorder="1" applyAlignment="1">
      <alignment horizontal="justify" wrapText="1"/>
      <protection/>
    </xf>
    <xf numFmtId="0" fontId="15" fillId="0" borderId="107" xfId="864" applyFont="1" applyBorder="1">
      <alignment/>
      <protection/>
    </xf>
    <xf numFmtId="0" fontId="25" fillId="0" borderId="107" xfId="863" applyFont="1" applyBorder="1" applyAlignment="1">
      <alignment horizontal="center" vertical="center" wrapText="1"/>
      <protection/>
    </xf>
    <xf numFmtId="0" fontId="15" fillId="0" borderId="107" xfId="863" applyFont="1" applyBorder="1" applyAlignment="1">
      <alignment horizontal="center" vertical="center" wrapText="1"/>
      <protection/>
    </xf>
    <xf numFmtId="173" fontId="15" fillId="0" borderId="107" xfId="863" applyNumberFormat="1" applyFont="1" applyBorder="1" applyAlignment="1">
      <alignment shrinkToFit="1"/>
      <protection/>
    </xf>
    <xf numFmtId="173" fontId="14" fillId="0" borderId="107" xfId="863" applyNumberFormat="1" applyFont="1" applyBorder="1" applyAlignment="1">
      <alignment shrinkToFit="1"/>
      <protection/>
    </xf>
    <xf numFmtId="173" fontId="16" fillId="0" borderId="107" xfId="863" applyNumberFormat="1" applyFont="1" applyBorder="1" applyAlignment="1">
      <alignment shrinkToFit="1"/>
      <protection/>
    </xf>
    <xf numFmtId="173" fontId="17" fillId="0" borderId="107" xfId="863" applyNumberFormat="1" applyFont="1" applyBorder="1" applyAlignment="1">
      <alignment shrinkToFit="1"/>
      <protection/>
    </xf>
    <xf numFmtId="49" fontId="22" fillId="0" borderId="107" xfId="603" applyNumberFormat="1" applyFont="1" applyBorder="1" applyProtection="1">
      <alignment horizontal="center"/>
      <protection/>
    </xf>
    <xf numFmtId="49" fontId="21" fillId="0" borderId="107" xfId="603" applyNumberFormat="1" applyFont="1" applyBorder="1" applyProtection="1">
      <alignment horizontal="center"/>
      <protection/>
    </xf>
    <xf numFmtId="0" fontId="21" fillId="0" borderId="107" xfId="513" applyNumberFormat="1" applyFont="1" applyBorder="1" applyAlignment="1" applyProtection="1">
      <alignment wrapText="1"/>
      <protection/>
    </xf>
    <xf numFmtId="0" fontId="22" fillId="0" borderId="107" xfId="513" applyNumberFormat="1" applyFont="1" applyBorder="1" applyAlignment="1" applyProtection="1">
      <alignment horizontal="justify" wrapText="1"/>
      <protection/>
    </xf>
    <xf numFmtId="173" fontId="18" fillId="0" borderId="107" xfId="863" applyNumberFormat="1" applyFont="1" applyBorder="1" applyAlignment="1">
      <alignment shrinkToFit="1"/>
      <protection/>
    </xf>
    <xf numFmtId="173" fontId="15" fillId="37" borderId="107" xfId="863" applyNumberFormat="1" applyFont="1" applyFill="1" applyBorder="1" applyAlignment="1">
      <alignment shrinkToFit="1"/>
      <protection/>
    </xf>
    <xf numFmtId="0" fontId="16" fillId="0" borderId="108" xfId="863" applyFont="1" applyBorder="1" applyAlignment="1">
      <alignment horizontal="justify" wrapText="1"/>
      <protection/>
    </xf>
    <xf numFmtId="0" fontId="18" fillId="0" borderId="108" xfId="864" applyFont="1" applyFill="1" applyBorder="1" applyAlignment="1">
      <alignment horizontal="justify" wrapText="1"/>
      <protection/>
    </xf>
    <xf numFmtId="49" fontId="87" fillId="0" borderId="109" xfId="609" applyNumberFormat="1" applyFont="1" applyBorder="1" applyProtection="1">
      <alignment horizontal="center"/>
      <protection locked="0"/>
    </xf>
    <xf numFmtId="0" fontId="87" fillId="0" borderId="107" xfId="514" applyNumberFormat="1" applyFont="1" applyBorder="1" applyAlignment="1" applyProtection="1">
      <alignment horizontal="justify" wrapText="1"/>
      <protection locked="0"/>
    </xf>
    <xf numFmtId="49" fontId="14" fillId="0" borderId="108" xfId="864" applyNumberFormat="1" applyFont="1" applyFill="1" applyBorder="1" applyAlignment="1">
      <alignment horizontal="center" shrinkToFit="1"/>
      <protection/>
    </xf>
    <xf numFmtId="0" fontId="88" fillId="0" borderId="107" xfId="0" applyFont="1" applyBorder="1" applyAlignment="1">
      <alignment horizontal="justify" vertical="top" wrapText="1" readingOrder="1"/>
    </xf>
    <xf numFmtId="49" fontId="88" fillId="0" borderId="107" xfId="0" applyNumberFormat="1" applyFont="1" applyBorder="1" applyAlignment="1">
      <alignment horizontal="center" wrapText="1" readingOrder="1"/>
    </xf>
    <xf numFmtId="0" fontId="89" fillId="0" borderId="107" xfId="0" applyFont="1" applyBorder="1" applyAlignment="1">
      <alignment horizontal="justify" vertical="top" wrapText="1" readingOrder="1"/>
    </xf>
    <xf numFmtId="49" fontId="89" fillId="0" borderId="107" xfId="0" applyNumberFormat="1" applyFont="1" applyBorder="1" applyAlignment="1">
      <alignment horizontal="center" wrapText="1" readingOrder="1"/>
    </xf>
    <xf numFmtId="0" fontId="89" fillId="0" borderId="107" xfId="0" applyFont="1" applyBorder="1" applyAlignment="1">
      <alignment horizontal="justify" wrapText="1" readingOrder="1"/>
    </xf>
    <xf numFmtId="4" fontId="25" fillId="0" borderId="107" xfId="0" applyNumberFormat="1" applyFont="1" applyBorder="1" applyAlignment="1">
      <alignment shrinkToFit="1"/>
    </xf>
    <xf numFmtId="0" fontId="29" fillId="0" borderId="110" xfId="798" applyNumberFormat="1" applyFont="1" applyBorder="1" applyProtection="1">
      <alignment horizontal="left" wrapText="1"/>
      <protection/>
    </xf>
    <xf numFmtId="0" fontId="25" fillId="0" borderId="111" xfId="0" applyFont="1" applyBorder="1" applyAlignment="1">
      <alignment shrinkToFit="1"/>
    </xf>
    <xf numFmtId="4" fontId="25" fillId="0" borderId="111" xfId="0" applyNumberFormat="1" applyFont="1" applyBorder="1" applyAlignment="1">
      <alignment shrinkToFit="1"/>
    </xf>
    <xf numFmtId="4" fontId="27" fillId="0" borderId="107" xfId="0" applyNumberFormat="1" applyFont="1" applyBorder="1" applyAlignment="1">
      <alignment shrinkToFit="1"/>
    </xf>
    <xf numFmtId="179" fontId="25" fillId="0" borderId="112" xfId="0" applyNumberFormat="1" applyFont="1" applyBorder="1" applyAlignment="1">
      <alignment shrinkToFit="1"/>
    </xf>
    <xf numFmtId="173" fontId="25" fillId="0" borderId="107" xfId="0" applyNumberFormat="1" applyFont="1" applyBorder="1" applyAlignment="1">
      <alignment shrinkToFit="1"/>
    </xf>
    <xf numFmtId="173" fontId="27" fillId="0" borderId="107" xfId="0" applyNumberFormat="1" applyFont="1" applyBorder="1" applyAlignment="1">
      <alignment shrinkToFit="1"/>
    </xf>
    <xf numFmtId="0" fontId="14" fillId="0" borderId="0" xfId="0" applyFont="1" applyAlignment="1">
      <alignment/>
    </xf>
    <xf numFmtId="0" fontId="17" fillId="0" borderId="107" xfId="864" applyNumberFormat="1" applyFont="1" applyFill="1" applyBorder="1" applyAlignment="1">
      <alignment horizontal="justify" wrapText="1"/>
      <protection/>
    </xf>
    <xf numFmtId="0" fontId="14" fillId="0" borderId="107" xfId="863" applyFont="1" applyBorder="1" applyAlignment="1">
      <alignment horizontal="justify" wrapText="1"/>
      <protection/>
    </xf>
    <xf numFmtId="4" fontId="17" fillId="0" borderId="107" xfId="864" applyNumberFormat="1" applyFont="1" applyFill="1" applyBorder="1" applyAlignment="1">
      <alignment shrinkToFit="1"/>
      <protection/>
    </xf>
    <xf numFmtId="0" fontId="30" fillId="0" borderId="0" xfId="863" applyFont="1">
      <alignment/>
      <protection/>
    </xf>
    <xf numFmtId="0" fontId="31" fillId="0" borderId="0" xfId="863" applyFont="1">
      <alignment/>
      <protection/>
    </xf>
    <xf numFmtId="4" fontId="20" fillId="0" borderId="107" xfId="863" applyNumberFormat="1" applyFont="1" applyBorder="1" applyAlignment="1">
      <alignment shrinkToFit="1"/>
      <protection/>
    </xf>
    <xf numFmtId="173" fontId="20" fillId="0" borderId="107" xfId="863" applyNumberFormat="1" applyFont="1" applyBorder="1" applyAlignment="1">
      <alignment shrinkToFit="1"/>
      <protection/>
    </xf>
    <xf numFmtId="0" fontId="20" fillId="0" borderId="107" xfId="864" applyFont="1" applyFill="1" applyBorder="1" applyAlignment="1">
      <alignment horizontal="justify" wrapText="1"/>
      <protection/>
    </xf>
    <xf numFmtId="0" fontId="20" fillId="0" borderId="107" xfId="863" applyFont="1" applyBorder="1" applyAlignment="1">
      <alignment horizontal="center"/>
      <protection/>
    </xf>
    <xf numFmtId="0" fontId="33" fillId="0" borderId="107" xfId="864" applyFont="1" applyFill="1" applyBorder="1" applyAlignment="1">
      <alignment horizontal="justify" wrapText="1"/>
      <protection/>
    </xf>
    <xf numFmtId="4" fontId="33" fillId="0" borderId="107" xfId="863" applyNumberFormat="1" applyFont="1" applyBorder="1" applyAlignment="1">
      <alignment shrinkToFit="1"/>
      <protection/>
    </xf>
    <xf numFmtId="173" fontId="33" fillId="0" borderId="107" xfId="863" applyNumberFormat="1" applyFont="1" applyBorder="1" applyAlignment="1">
      <alignment shrinkToFit="1"/>
      <protection/>
    </xf>
    <xf numFmtId="49" fontId="18" fillId="0" borderId="108" xfId="864" applyNumberFormat="1" applyFont="1" applyFill="1" applyBorder="1" applyAlignment="1">
      <alignment horizontal="center" shrinkToFit="1"/>
      <protection/>
    </xf>
    <xf numFmtId="0" fontId="33" fillId="0" borderId="107" xfId="863" applyFont="1" applyBorder="1" applyAlignment="1">
      <alignment horizontal="center"/>
      <protection/>
    </xf>
    <xf numFmtId="0" fontId="34" fillId="0" borderId="107" xfId="864" applyFont="1" applyBorder="1" applyAlignment="1">
      <alignment horizontal="justify" wrapText="1"/>
      <protection/>
    </xf>
    <xf numFmtId="0" fontId="35" fillId="0" borderId="0" xfId="863" applyFont="1">
      <alignment/>
      <protection/>
    </xf>
    <xf numFmtId="4" fontId="17" fillId="0" borderId="113" xfId="863" applyNumberFormat="1" applyFont="1" applyBorder="1" applyAlignment="1">
      <alignment shrinkToFit="1"/>
      <protection/>
    </xf>
    <xf numFmtId="173" fontId="17" fillId="0" borderId="113" xfId="863" applyNumberFormat="1" applyFont="1" applyBorder="1" applyAlignment="1">
      <alignment shrinkToFit="1"/>
      <protection/>
    </xf>
    <xf numFmtId="0" fontId="32" fillId="0" borderId="107" xfId="864" applyFont="1" applyBorder="1" applyAlignment="1">
      <alignment horizontal="justify" wrapText="1"/>
      <protection/>
    </xf>
    <xf numFmtId="0" fontId="26" fillId="0" borderId="107" xfId="864" applyFont="1" applyBorder="1" applyAlignment="1">
      <alignment horizontal="justify" wrapText="1"/>
      <protection/>
    </xf>
    <xf numFmtId="0" fontId="0" fillId="0" borderId="0" xfId="863" applyFont="1">
      <alignment/>
      <protection/>
    </xf>
    <xf numFmtId="49" fontId="16" fillId="0" borderId="108" xfId="864" applyNumberFormat="1" applyFont="1" applyFill="1" applyBorder="1" applyAlignment="1">
      <alignment horizontal="center" shrinkToFit="1"/>
      <protection/>
    </xf>
    <xf numFmtId="4" fontId="16" fillId="0" borderId="107" xfId="863" applyNumberFormat="1" applyFont="1" applyBorder="1" applyAlignment="1">
      <alignment horizontal="right" shrinkToFit="1"/>
      <protection/>
    </xf>
    <xf numFmtId="4" fontId="18" fillId="0" borderId="107" xfId="863" applyNumberFormat="1" applyFont="1" applyBorder="1" applyAlignment="1">
      <alignment horizontal="right" shrinkToFit="1"/>
      <protection/>
    </xf>
    <xf numFmtId="0" fontId="14" fillId="0" borderId="108" xfId="863" applyFont="1" applyBorder="1" applyAlignment="1">
      <alignment horizontal="justify" vertical="center" wrapText="1"/>
      <protection/>
    </xf>
    <xf numFmtId="0" fontId="18" fillId="0" borderId="108" xfId="863" applyFont="1" applyBorder="1" applyAlignment="1">
      <alignment horizontal="justify" vertical="center" wrapText="1"/>
      <protection/>
    </xf>
    <xf numFmtId="0" fontId="19" fillId="0" borderId="0" xfId="863" applyFont="1">
      <alignment/>
      <protection/>
    </xf>
    <xf numFmtId="0" fontId="16" fillId="0" borderId="108" xfId="863" applyFont="1" applyBorder="1" applyAlignment="1">
      <alignment horizontal="justify" vertical="center" wrapText="1"/>
      <protection/>
    </xf>
    <xf numFmtId="49" fontId="87" fillId="0" borderId="0" xfId="609" applyNumberFormat="1" applyFont="1" applyBorder="1" applyProtection="1">
      <alignment horizontal="center"/>
      <protection locked="0"/>
    </xf>
    <xf numFmtId="0" fontId="90" fillId="0" borderId="107" xfId="514" applyNumberFormat="1" applyFont="1" applyBorder="1" applyAlignment="1" applyProtection="1">
      <alignment horizontal="justify" wrapText="1"/>
      <protection locked="0"/>
    </xf>
    <xf numFmtId="4" fontId="36" fillId="0" borderId="107" xfId="863" applyNumberFormat="1" applyFont="1" applyBorder="1" applyAlignment="1">
      <alignment shrinkToFit="1"/>
      <protection/>
    </xf>
    <xf numFmtId="0" fontId="37" fillId="0" borderId="0" xfId="863" applyFont="1">
      <alignment/>
      <protection/>
    </xf>
    <xf numFmtId="49" fontId="90" fillId="0" borderId="114" xfId="609" applyNumberFormat="1" applyFont="1" applyBorder="1" applyProtection="1">
      <alignment horizontal="center"/>
      <protection locked="0"/>
    </xf>
    <xf numFmtId="0" fontId="17" fillId="0" borderId="107" xfId="863" applyFont="1" applyBorder="1" applyAlignment="1">
      <alignment horizontal="justify" wrapText="1"/>
      <protection/>
    </xf>
    <xf numFmtId="49" fontId="87" fillId="0" borderId="107" xfId="609" applyNumberFormat="1" applyFont="1" applyBorder="1" applyProtection="1">
      <alignment horizontal="center"/>
      <protection locked="0"/>
    </xf>
    <xf numFmtId="0" fontId="33" fillId="0" borderId="107" xfId="863" applyFont="1" applyBorder="1" applyAlignment="1">
      <alignment horizontal="justify" wrapText="1"/>
      <protection/>
    </xf>
    <xf numFmtId="49" fontId="91" fillId="0" borderId="107" xfId="609" applyNumberFormat="1" applyFont="1" applyBorder="1" applyProtection="1">
      <alignment horizontal="center"/>
      <protection locked="0"/>
    </xf>
    <xf numFmtId="0" fontId="91" fillId="0" borderId="107" xfId="514" applyNumberFormat="1" applyFont="1" applyBorder="1" applyAlignment="1" applyProtection="1">
      <alignment horizontal="justify" wrapText="1"/>
      <protection locked="0"/>
    </xf>
    <xf numFmtId="0" fontId="0" fillId="0" borderId="0" xfId="0" applyFont="1" applyAlignment="1">
      <alignment/>
    </xf>
    <xf numFmtId="49" fontId="92" fillId="0" borderId="107" xfId="609" applyNumberFormat="1" applyFont="1" applyBorder="1" applyProtection="1">
      <alignment horizontal="center"/>
      <protection locked="0"/>
    </xf>
    <xf numFmtId="0" fontId="92" fillId="0" borderId="107" xfId="514" applyNumberFormat="1" applyFont="1" applyBorder="1" applyAlignment="1" applyProtection="1">
      <alignment horizontal="justify" wrapText="1"/>
      <protection locked="0"/>
    </xf>
    <xf numFmtId="0" fontId="37" fillId="0" borderId="0" xfId="0" applyFont="1" applyAlignment="1">
      <alignment/>
    </xf>
    <xf numFmtId="49" fontId="17" fillId="0" borderId="108" xfId="864" applyNumberFormat="1" applyFont="1" applyFill="1" applyBorder="1" applyAlignment="1">
      <alignment horizontal="center" shrinkToFit="1"/>
      <protection/>
    </xf>
    <xf numFmtId="0" fontId="38" fillId="0" borderId="0" xfId="863" applyFont="1">
      <alignment/>
      <protection/>
    </xf>
    <xf numFmtId="0" fontId="13" fillId="0" borderId="0" xfId="863" applyFont="1" applyAlignment="1">
      <alignment horizontal="center" vertical="center" wrapText="1"/>
      <protection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5" fillId="0" borderId="115" xfId="863" applyFont="1" applyBorder="1" applyAlignment="1">
      <alignment horizontal="center" vertical="center" wrapText="1"/>
      <protection/>
    </xf>
    <xf numFmtId="0" fontId="25" fillId="0" borderId="113" xfId="863" applyFont="1" applyBorder="1" applyAlignment="1">
      <alignment horizontal="center" vertical="center" wrapText="1"/>
      <protection/>
    </xf>
    <xf numFmtId="0" fontId="93" fillId="0" borderId="108" xfId="864" applyFont="1" applyBorder="1" applyAlignment="1">
      <alignment horizontal="center" vertical="center" wrapText="1"/>
      <protection/>
    </xf>
    <xf numFmtId="0" fontId="93" fillId="0" borderId="116" xfId="864" applyFont="1" applyBorder="1" applyAlignment="1">
      <alignment horizontal="center" vertical="center" wrapText="1"/>
      <protection/>
    </xf>
    <xf numFmtId="0" fontId="93" fillId="0" borderId="117" xfId="864" applyFont="1" applyBorder="1" applyAlignment="1">
      <alignment horizontal="center" vertical="center" wrapText="1"/>
      <protection/>
    </xf>
    <xf numFmtId="0" fontId="93" fillId="0" borderId="115" xfId="864" applyFont="1" applyBorder="1" applyAlignment="1">
      <alignment horizontal="center" vertical="center" wrapText="1"/>
      <protection/>
    </xf>
    <xf numFmtId="0" fontId="28" fillId="0" borderId="113" xfId="0" applyFont="1" applyBorder="1" applyAlignment="1">
      <alignment horizontal="center" vertical="center" wrapText="1"/>
    </xf>
    <xf numFmtId="0" fontId="94" fillId="0" borderId="115" xfId="864" applyFont="1" applyBorder="1" applyAlignment="1">
      <alignment horizontal="center" vertical="center" wrapText="1"/>
      <protection/>
    </xf>
    <xf numFmtId="0" fontId="0" fillId="0" borderId="113" xfId="0" applyFont="1" applyBorder="1" applyAlignment="1">
      <alignment horizontal="center" vertical="center" wrapText="1"/>
    </xf>
    <xf numFmtId="0" fontId="2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95" fillId="0" borderId="107" xfId="864" applyFont="1" applyBorder="1" applyAlignment="1">
      <alignment horizontal="center" vertical="center" wrapText="1"/>
      <protection/>
    </xf>
    <xf numFmtId="0" fontId="19" fillId="0" borderId="107" xfId="0" applyFont="1" applyBorder="1" applyAlignment="1">
      <alignment horizontal="center" vertical="center" wrapText="1"/>
    </xf>
    <xf numFmtId="0" fontId="94" fillId="0" borderId="107" xfId="864" applyFont="1" applyBorder="1" applyAlignment="1">
      <alignment horizontal="center" vertical="center" wrapText="1"/>
      <protection/>
    </xf>
    <xf numFmtId="0" fontId="88" fillId="0" borderId="107" xfId="0" applyFont="1" applyBorder="1" applyAlignment="1">
      <alignment horizontal="center" vertical="center" wrapText="1" readingOrder="1"/>
    </xf>
    <xf numFmtId="0" fontId="88" fillId="0" borderId="107" xfId="0" applyFont="1" applyBorder="1" applyAlignment="1">
      <alignment wrapText="1" readingOrder="1"/>
    </xf>
    <xf numFmtId="0" fontId="0" fillId="0" borderId="107" xfId="0" applyFont="1" applyBorder="1" applyAlignment="1">
      <alignment horizontal="center" vertical="center" wrapText="1"/>
    </xf>
  </cellXfs>
  <cellStyles count="8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br 2" xfId="34"/>
    <cellStyle name="br 3" xfId="35"/>
    <cellStyle name="br 4" xfId="36"/>
    <cellStyle name="br 5" xfId="37"/>
    <cellStyle name="col" xfId="38"/>
    <cellStyle name="col 2" xfId="39"/>
    <cellStyle name="col 3" xfId="40"/>
    <cellStyle name="col 4" xfId="41"/>
    <cellStyle name="col 5" xfId="42"/>
    <cellStyle name="Normal_Расчет Пермь" xfId="43"/>
    <cellStyle name="style0" xfId="44"/>
    <cellStyle name="style0 2" xfId="45"/>
    <cellStyle name="style0 3" xfId="46"/>
    <cellStyle name="style0 4" xfId="47"/>
    <cellStyle name="style0 5" xfId="48"/>
    <cellStyle name="td" xfId="49"/>
    <cellStyle name="td 2" xfId="50"/>
    <cellStyle name="td 3" xfId="51"/>
    <cellStyle name="td 4" xfId="52"/>
    <cellStyle name="td 5" xfId="53"/>
    <cellStyle name="tr" xfId="54"/>
    <cellStyle name="tr 2" xfId="55"/>
    <cellStyle name="tr 3" xfId="56"/>
    <cellStyle name="tr 4" xfId="57"/>
    <cellStyle name="tr 5" xfId="58"/>
    <cellStyle name="xl100" xfId="59"/>
    <cellStyle name="xl100 2" xfId="60"/>
    <cellStyle name="xl100 3" xfId="61"/>
    <cellStyle name="xl100 4" xfId="62"/>
    <cellStyle name="xl100 5" xfId="63"/>
    <cellStyle name="xl101" xfId="64"/>
    <cellStyle name="xl101 2" xfId="65"/>
    <cellStyle name="xl101 3" xfId="66"/>
    <cellStyle name="xl101 4" xfId="67"/>
    <cellStyle name="xl101 5" xfId="68"/>
    <cellStyle name="xl102" xfId="69"/>
    <cellStyle name="xl102 2" xfId="70"/>
    <cellStyle name="xl102 3" xfId="71"/>
    <cellStyle name="xl102 4" xfId="72"/>
    <cellStyle name="xl102 5" xfId="73"/>
    <cellStyle name="xl103" xfId="74"/>
    <cellStyle name="xl103 2" xfId="75"/>
    <cellStyle name="xl103 3" xfId="76"/>
    <cellStyle name="xl103 4" xfId="77"/>
    <cellStyle name="xl103 5" xfId="78"/>
    <cellStyle name="xl104" xfId="79"/>
    <cellStyle name="xl104 2" xfId="80"/>
    <cellStyle name="xl104 3" xfId="81"/>
    <cellStyle name="xl104 4" xfId="82"/>
    <cellStyle name="xl104 5" xfId="83"/>
    <cellStyle name="xl105" xfId="84"/>
    <cellStyle name="xl105 2" xfId="85"/>
    <cellStyle name="xl105 3" xfId="86"/>
    <cellStyle name="xl105 4" xfId="87"/>
    <cellStyle name="xl105 5" xfId="88"/>
    <cellStyle name="xl106" xfId="89"/>
    <cellStyle name="xl106 2" xfId="90"/>
    <cellStyle name="xl106 3" xfId="91"/>
    <cellStyle name="xl106 4" xfId="92"/>
    <cellStyle name="xl106 5" xfId="93"/>
    <cellStyle name="xl107" xfId="94"/>
    <cellStyle name="xl107 2" xfId="95"/>
    <cellStyle name="xl107 3" xfId="96"/>
    <cellStyle name="xl107 4" xfId="97"/>
    <cellStyle name="xl107 5" xfId="98"/>
    <cellStyle name="xl108" xfId="99"/>
    <cellStyle name="xl108 2" xfId="100"/>
    <cellStyle name="xl108 3" xfId="101"/>
    <cellStyle name="xl108 4" xfId="102"/>
    <cellStyle name="xl108 5" xfId="103"/>
    <cellStyle name="xl109" xfId="104"/>
    <cellStyle name="xl109 2" xfId="105"/>
    <cellStyle name="xl109 3" xfId="106"/>
    <cellStyle name="xl109 4" xfId="107"/>
    <cellStyle name="xl109 5" xfId="108"/>
    <cellStyle name="xl110" xfId="109"/>
    <cellStyle name="xl110 2" xfId="110"/>
    <cellStyle name="xl110 3" xfId="111"/>
    <cellStyle name="xl110 4" xfId="112"/>
    <cellStyle name="xl110 5" xfId="113"/>
    <cellStyle name="xl111" xfId="114"/>
    <cellStyle name="xl111 2" xfId="115"/>
    <cellStyle name="xl111 3" xfId="116"/>
    <cellStyle name="xl111 4" xfId="117"/>
    <cellStyle name="xl111 5" xfId="118"/>
    <cellStyle name="xl112" xfId="119"/>
    <cellStyle name="xl112 2" xfId="120"/>
    <cellStyle name="xl112 3" xfId="121"/>
    <cellStyle name="xl112 4" xfId="122"/>
    <cellStyle name="xl112 5" xfId="123"/>
    <cellStyle name="xl113" xfId="124"/>
    <cellStyle name="xl113 2" xfId="125"/>
    <cellStyle name="xl113 3" xfId="126"/>
    <cellStyle name="xl113 4" xfId="127"/>
    <cellStyle name="xl113 5" xfId="128"/>
    <cellStyle name="xl114" xfId="129"/>
    <cellStyle name="xl114 2" xfId="130"/>
    <cellStyle name="xl114 3" xfId="131"/>
    <cellStyle name="xl114 4" xfId="132"/>
    <cellStyle name="xl114 5" xfId="133"/>
    <cellStyle name="xl115" xfId="134"/>
    <cellStyle name="xl115 2" xfId="135"/>
    <cellStyle name="xl115 3" xfId="136"/>
    <cellStyle name="xl115 4" xfId="137"/>
    <cellStyle name="xl115 5" xfId="138"/>
    <cellStyle name="xl116" xfId="139"/>
    <cellStyle name="xl116 2" xfId="140"/>
    <cellStyle name="xl116 3" xfId="141"/>
    <cellStyle name="xl116 4" xfId="142"/>
    <cellStyle name="xl116 5" xfId="143"/>
    <cellStyle name="xl117" xfId="144"/>
    <cellStyle name="xl117 2" xfId="145"/>
    <cellStyle name="xl117 3" xfId="146"/>
    <cellStyle name="xl117 4" xfId="147"/>
    <cellStyle name="xl117 5" xfId="148"/>
    <cellStyle name="xl118" xfId="149"/>
    <cellStyle name="xl118 2" xfId="150"/>
    <cellStyle name="xl118 3" xfId="151"/>
    <cellStyle name="xl118 4" xfId="152"/>
    <cellStyle name="xl118 5" xfId="153"/>
    <cellStyle name="xl119" xfId="154"/>
    <cellStyle name="xl119 2" xfId="155"/>
    <cellStyle name="xl119 3" xfId="156"/>
    <cellStyle name="xl119 4" xfId="157"/>
    <cellStyle name="xl119 5" xfId="158"/>
    <cellStyle name="xl120" xfId="159"/>
    <cellStyle name="xl120 2" xfId="160"/>
    <cellStyle name="xl120 3" xfId="161"/>
    <cellStyle name="xl120 4" xfId="162"/>
    <cellStyle name="xl120 5" xfId="163"/>
    <cellStyle name="xl121" xfId="164"/>
    <cellStyle name="xl121 2" xfId="165"/>
    <cellStyle name="xl121 3" xfId="166"/>
    <cellStyle name="xl121 4" xfId="167"/>
    <cellStyle name="xl121 5" xfId="168"/>
    <cellStyle name="xl122" xfId="169"/>
    <cellStyle name="xl122 2" xfId="170"/>
    <cellStyle name="xl122 3" xfId="171"/>
    <cellStyle name="xl122 4" xfId="172"/>
    <cellStyle name="xl122 5" xfId="173"/>
    <cellStyle name="xl123" xfId="174"/>
    <cellStyle name="xl123 2" xfId="175"/>
    <cellStyle name="xl123 3" xfId="176"/>
    <cellStyle name="xl123 4" xfId="177"/>
    <cellStyle name="xl123 5" xfId="178"/>
    <cellStyle name="xl124" xfId="179"/>
    <cellStyle name="xl124 2" xfId="180"/>
    <cellStyle name="xl124 3" xfId="181"/>
    <cellStyle name="xl124 4" xfId="182"/>
    <cellStyle name="xl124 5" xfId="183"/>
    <cellStyle name="xl125" xfId="184"/>
    <cellStyle name="xl125 2" xfId="185"/>
    <cellStyle name="xl125 3" xfId="186"/>
    <cellStyle name="xl125 4" xfId="187"/>
    <cellStyle name="xl125 5" xfId="188"/>
    <cellStyle name="xl126" xfId="189"/>
    <cellStyle name="xl126 2" xfId="190"/>
    <cellStyle name="xl126 3" xfId="191"/>
    <cellStyle name="xl126 4" xfId="192"/>
    <cellStyle name="xl126 5" xfId="193"/>
    <cellStyle name="xl127" xfId="194"/>
    <cellStyle name="xl127 2" xfId="195"/>
    <cellStyle name="xl127 3" xfId="196"/>
    <cellStyle name="xl127 4" xfId="197"/>
    <cellStyle name="xl127 5" xfId="198"/>
    <cellStyle name="xl128" xfId="199"/>
    <cellStyle name="xl128 2" xfId="200"/>
    <cellStyle name="xl128 3" xfId="201"/>
    <cellStyle name="xl128 4" xfId="202"/>
    <cellStyle name="xl128 5" xfId="203"/>
    <cellStyle name="xl129" xfId="204"/>
    <cellStyle name="xl129 2" xfId="205"/>
    <cellStyle name="xl129 3" xfId="206"/>
    <cellStyle name="xl129 4" xfId="207"/>
    <cellStyle name="xl129 5" xfId="208"/>
    <cellStyle name="xl130" xfId="209"/>
    <cellStyle name="xl130 2" xfId="210"/>
    <cellStyle name="xl130 3" xfId="211"/>
    <cellStyle name="xl130 4" xfId="212"/>
    <cellStyle name="xl130 5" xfId="213"/>
    <cellStyle name="xl131" xfId="214"/>
    <cellStyle name="xl131 2" xfId="215"/>
    <cellStyle name="xl131 3" xfId="216"/>
    <cellStyle name="xl131 4" xfId="217"/>
    <cellStyle name="xl131 5" xfId="218"/>
    <cellStyle name="xl132" xfId="219"/>
    <cellStyle name="xl132 2" xfId="220"/>
    <cellStyle name="xl132 3" xfId="221"/>
    <cellStyle name="xl132 4" xfId="222"/>
    <cellStyle name="xl132 5" xfId="223"/>
    <cellStyle name="xl133" xfId="224"/>
    <cellStyle name="xl133 2" xfId="225"/>
    <cellStyle name="xl133 3" xfId="226"/>
    <cellStyle name="xl133 4" xfId="227"/>
    <cellStyle name="xl133 5" xfId="228"/>
    <cellStyle name="xl134" xfId="229"/>
    <cellStyle name="xl134 2" xfId="230"/>
    <cellStyle name="xl134 3" xfId="231"/>
    <cellStyle name="xl134 4" xfId="232"/>
    <cellStyle name="xl134 5" xfId="233"/>
    <cellStyle name="xl135" xfId="234"/>
    <cellStyle name="xl135 2" xfId="235"/>
    <cellStyle name="xl135 3" xfId="236"/>
    <cellStyle name="xl135 4" xfId="237"/>
    <cellStyle name="xl135 5" xfId="238"/>
    <cellStyle name="xl136" xfId="239"/>
    <cellStyle name="xl136 2" xfId="240"/>
    <cellStyle name="xl136 3" xfId="241"/>
    <cellStyle name="xl136 4" xfId="242"/>
    <cellStyle name="xl136 5" xfId="243"/>
    <cellStyle name="xl137" xfId="244"/>
    <cellStyle name="xl137 2" xfId="245"/>
    <cellStyle name="xl137 3" xfId="246"/>
    <cellStyle name="xl137 4" xfId="247"/>
    <cellStyle name="xl137 5" xfId="248"/>
    <cellStyle name="xl138" xfId="249"/>
    <cellStyle name="xl138 2" xfId="250"/>
    <cellStyle name="xl138 3" xfId="251"/>
    <cellStyle name="xl138 4" xfId="252"/>
    <cellStyle name="xl138 5" xfId="253"/>
    <cellStyle name="xl139" xfId="254"/>
    <cellStyle name="xl139 2" xfId="255"/>
    <cellStyle name="xl139 3" xfId="256"/>
    <cellStyle name="xl139 4" xfId="257"/>
    <cellStyle name="xl139 5" xfId="258"/>
    <cellStyle name="xl140" xfId="259"/>
    <cellStyle name="xl140 2" xfId="260"/>
    <cellStyle name="xl140 3" xfId="261"/>
    <cellStyle name="xl140 4" xfId="262"/>
    <cellStyle name="xl140 5" xfId="263"/>
    <cellStyle name="xl141" xfId="264"/>
    <cellStyle name="xl141 2" xfId="265"/>
    <cellStyle name="xl141 3" xfId="266"/>
    <cellStyle name="xl141 4" xfId="267"/>
    <cellStyle name="xl141 5" xfId="268"/>
    <cellStyle name="xl142" xfId="269"/>
    <cellStyle name="xl142 2" xfId="270"/>
    <cellStyle name="xl142 3" xfId="271"/>
    <cellStyle name="xl142 4" xfId="272"/>
    <cellStyle name="xl142 5" xfId="273"/>
    <cellStyle name="xl143" xfId="274"/>
    <cellStyle name="xl143 2" xfId="275"/>
    <cellStyle name="xl143 3" xfId="276"/>
    <cellStyle name="xl143 4" xfId="277"/>
    <cellStyle name="xl143 5" xfId="278"/>
    <cellStyle name="xl144" xfId="279"/>
    <cellStyle name="xl144 2" xfId="280"/>
    <cellStyle name="xl144 3" xfId="281"/>
    <cellStyle name="xl144 4" xfId="282"/>
    <cellStyle name="xl144 5" xfId="283"/>
    <cellStyle name="xl145" xfId="284"/>
    <cellStyle name="xl145 2" xfId="285"/>
    <cellStyle name="xl145 3" xfId="286"/>
    <cellStyle name="xl145 4" xfId="287"/>
    <cellStyle name="xl145 5" xfId="288"/>
    <cellStyle name="xl146" xfId="289"/>
    <cellStyle name="xl146 2" xfId="290"/>
    <cellStyle name="xl146 3" xfId="291"/>
    <cellStyle name="xl146 4" xfId="292"/>
    <cellStyle name="xl146 5" xfId="293"/>
    <cellStyle name="xl147" xfId="294"/>
    <cellStyle name="xl147 2" xfId="295"/>
    <cellStyle name="xl147 3" xfId="296"/>
    <cellStyle name="xl147 4" xfId="297"/>
    <cellStyle name="xl147 5" xfId="298"/>
    <cellStyle name="xl148" xfId="299"/>
    <cellStyle name="xl148 2" xfId="300"/>
    <cellStyle name="xl148 3" xfId="301"/>
    <cellStyle name="xl148 4" xfId="302"/>
    <cellStyle name="xl148 5" xfId="303"/>
    <cellStyle name="xl149" xfId="304"/>
    <cellStyle name="xl149 2" xfId="305"/>
    <cellStyle name="xl149 3" xfId="306"/>
    <cellStyle name="xl149 4" xfId="307"/>
    <cellStyle name="xl149 5" xfId="308"/>
    <cellStyle name="xl150" xfId="309"/>
    <cellStyle name="xl150 2" xfId="310"/>
    <cellStyle name="xl150 3" xfId="311"/>
    <cellStyle name="xl150 4" xfId="312"/>
    <cellStyle name="xl150 5" xfId="313"/>
    <cellStyle name="xl151" xfId="314"/>
    <cellStyle name="xl151 2" xfId="315"/>
    <cellStyle name="xl151 3" xfId="316"/>
    <cellStyle name="xl151 4" xfId="317"/>
    <cellStyle name="xl151 5" xfId="318"/>
    <cellStyle name="xl152" xfId="319"/>
    <cellStyle name="xl152 2" xfId="320"/>
    <cellStyle name="xl152 3" xfId="321"/>
    <cellStyle name="xl152 4" xfId="322"/>
    <cellStyle name="xl152 5" xfId="323"/>
    <cellStyle name="xl153" xfId="324"/>
    <cellStyle name="xl153 2" xfId="325"/>
    <cellStyle name="xl153 3" xfId="326"/>
    <cellStyle name="xl153 4" xfId="327"/>
    <cellStyle name="xl153 5" xfId="328"/>
    <cellStyle name="xl154" xfId="329"/>
    <cellStyle name="xl154 2" xfId="330"/>
    <cellStyle name="xl154 3" xfId="331"/>
    <cellStyle name="xl154 4" xfId="332"/>
    <cellStyle name="xl154 5" xfId="333"/>
    <cellStyle name="xl155" xfId="334"/>
    <cellStyle name="xl155 2" xfId="335"/>
    <cellStyle name="xl155 3" xfId="336"/>
    <cellStyle name="xl155 4" xfId="337"/>
    <cellStyle name="xl155 5" xfId="338"/>
    <cellStyle name="xl156" xfId="339"/>
    <cellStyle name="xl156 2" xfId="340"/>
    <cellStyle name="xl156 3" xfId="341"/>
    <cellStyle name="xl156 4" xfId="342"/>
    <cellStyle name="xl156 5" xfId="343"/>
    <cellStyle name="xl157" xfId="344"/>
    <cellStyle name="xl157 2" xfId="345"/>
    <cellStyle name="xl157 3" xfId="346"/>
    <cellStyle name="xl157 4" xfId="347"/>
    <cellStyle name="xl157 5" xfId="348"/>
    <cellStyle name="xl158" xfId="349"/>
    <cellStyle name="xl158 2" xfId="350"/>
    <cellStyle name="xl158 3" xfId="351"/>
    <cellStyle name="xl158 4" xfId="352"/>
    <cellStyle name="xl158 5" xfId="353"/>
    <cellStyle name="xl159" xfId="354"/>
    <cellStyle name="xl159 2" xfId="355"/>
    <cellStyle name="xl159 3" xfId="356"/>
    <cellStyle name="xl159 4" xfId="357"/>
    <cellStyle name="xl159 5" xfId="358"/>
    <cellStyle name="xl160" xfId="359"/>
    <cellStyle name="xl160 2" xfId="360"/>
    <cellStyle name="xl160 3" xfId="361"/>
    <cellStyle name="xl160 4" xfId="362"/>
    <cellStyle name="xl160 5" xfId="363"/>
    <cellStyle name="xl161" xfId="364"/>
    <cellStyle name="xl161 2" xfId="365"/>
    <cellStyle name="xl161 3" xfId="366"/>
    <cellStyle name="xl161 4" xfId="367"/>
    <cellStyle name="xl161 5" xfId="368"/>
    <cellStyle name="xl162" xfId="369"/>
    <cellStyle name="xl162 2" xfId="370"/>
    <cellStyle name="xl162 3" xfId="371"/>
    <cellStyle name="xl162 4" xfId="372"/>
    <cellStyle name="xl162 5" xfId="373"/>
    <cellStyle name="xl163" xfId="374"/>
    <cellStyle name="xl163 2" xfId="375"/>
    <cellStyle name="xl163 3" xfId="376"/>
    <cellStyle name="xl163 4" xfId="377"/>
    <cellStyle name="xl163 5" xfId="378"/>
    <cellStyle name="xl164" xfId="379"/>
    <cellStyle name="xl164 2" xfId="380"/>
    <cellStyle name="xl164 3" xfId="381"/>
    <cellStyle name="xl164 4" xfId="382"/>
    <cellStyle name="xl164 5" xfId="383"/>
    <cellStyle name="xl165" xfId="384"/>
    <cellStyle name="xl165 2" xfId="385"/>
    <cellStyle name="xl165 3" xfId="386"/>
    <cellStyle name="xl165 4" xfId="387"/>
    <cellStyle name="xl165 5" xfId="388"/>
    <cellStyle name="xl166" xfId="389"/>
    <cellStyle name="xl166 2" xfId="390"/>
    <cellStyle name="xl166 3" xfId="391"/>
    <cellStyle name="xl166 4" xfId="392"/>
    <cellStyle name="xl166 5" xfId="393"/>
    <cellStyle name="xl167" xfId="394"/>
    <cellStyle name="xl167 2" xfId="395"/>
    <cellStyle name="xl167 3" xfId="396"/>
    <cellStyle name="xl167 4" xfId="397"/>
    <cellStyle name="xl167 5" xfId="398"/>
    <cellStyle name="xl168" xfId="399"/>
    <cellStyle name="xl168 2" xfId="400"/>
    <cellStyle name="xl168 3" xfId="401"/>
    <cellStyle name="xl168 4" xfId="402"/>
    <cellStyle name="xl168 5" xfId="403"/>
    <cellStyle name="xl169" xfId="404"/>
    <cellStyle name="xl169 2" xfId="405"/>
    <cellStyle name="xl169 3" xfId="406"/>
    <cellStyle name="xl169 4" xfId="407"/>
    <cellStyle name="xl169 5" xfId="408"/>
    <cellStyle name="xl170" xfId="409"/>
    <cellStyle name="xl170 2" xfId="410"/>
    <cellStyle name="xl170 3" xfId="411"/>
    <cellStyle name="xl170 4" xfId="412"/>
    <cellStyle name="xl170 5" xfId="413"/>
    <cellStyle name="xl171" xfId="414"/>
    <cellStyle name="xl172" xfId="415"/>
    <cellStyle name="xl173" xfId="416"/>
    <cellStyle name="xl174" xfId="417"/>
    <cellStyle name="xl175" xfId="418"/>
    <cellStyle name="xl176" xfId="419"/>
    <cellStyle name="xl177" xfId="420"/>
    <cellStyle name="xl178" xfId="421"/>
    <cellStyle name="xl179" xfId="422"/>
    <cellStyle name="xl180" xfId="423"/>
    <cellStyle name="xl181" xfId="424"/>
    <cellStyle name="xl182" xfId="425"/>
    <cellStyle name="xl183" xfId="426"/>
    <cellStyle name="xl184" xfId="427"/>
    <cellStyle name="xl185" xfId="428"/>
    <cellStyle name="xl186" xfId="429"/>
    <cellStyle name="xl187" xfId="430"/>
    <cellStyle name="xl188" xfId="431"/>
    <cellStyle name="xl189" xfId="432"/>
    <cellStyle name="xl190" xfId="433"/>
    <cellStyle name="xl191" xfId="434"/>
    <cellStyle name="xl192" xfId="435"/>
    <cellStyle name="xl193" xfId="436"/>
    <cellStyle name="xl194" xfId="437"/>
    <cellStyle name="xl195" xfId="438"/>
    <cellStyle name="xl196" xfId="439"/>
    <cellStyle name="xl197" xfId="440"/>
    <cellStyle name="xl198" xfId="441"/>
    <cellStyle name="xl199" xfId="442"/>
    <cellStyle name="xl200" xfId="443"/>
    <cellStyle name="xl201" xfId="444"/>
    <cellStyle name="xl202" xfId="445"/>
    <cellStyle name="xl203" xfId="446"/>
    <cellStyle name="xl204" xfId="447"/>
    <cellStyle name="xl21" xfId="448"/>
    <cellStyle name="xl21 2" xfId="449"/>
    <cellStyle name="xl21 3" xfId="450"/>
    <cellStyle name="xl21 4" xfId="451"/>
    <cellStyle name="xl21 5" xfId="452"/>
    <cellStyle name="xl22" xfId="453"/>
    <cellStyle name="xl22 2" xfId="454"/>
    <cellStyle name="xl22 3" xfId="455"/>
    <cellStyle name="xl22 4" xfId="456"/>
    <cellStyle name="xl22 5" xfId="457"/>
    <cellStyle name="xl23" xfId="458"/>
    <cellStyle name="xl23 2" xfId="459"/>
    <cellStyle name="xl23 3" xfId="460"/>
    <cellStyle name="xl23 4" xfId="461"/>
    <cellStyle name="xl23 5" xfId="462"/>
    <cellStyle name="xl24" xfId="463"/>
    <cellStyle name="xl24 2" xfId="464"/>
    <cellStyle name="xl24 3" xfId="465"/>
    <cellStyle name="xl24 4" xfId="466"/>
    <cellStyle name="xl24 5" xfId="467"/>
    <cellStyle name="xl25" xfId="468"/>
    <cellStyle name="xl25 2" xfId="469"/>
    <cellStyle name="xl25 3" xfId="470"/>
    <cellStyle name="xl25 4" xfId="471"/>
    <cellStyle name="xl25 5" xfId="472"/>
    <cellStyle name="xl26" xfId="473"/>
    <cellStyle name="xl26 2" xfId="474"/>
    <cellStyle name="xl26 3" xfId="475"/>
    <cellStyle name="xl26 4" xfId="476"/>
    <cellStyle name="xl26 5" xfId="477"/>
    <cellStyle name="xl27" xfId="478"/>
    <cellStyle name="xl27 2" xfId="479"/>
    <cellStyle name="xl27 3" xfId="480"/>
    <cellStyle name="xl27 4" xfId="481"/>
    <cellStyle name="xl27 5" xfId="482"/>
    <cellStyle name="xl28" xfId="483"/>
    <cellStyle name="xl28 2" xfId="484"/>
    <cellStyle name="xl28 3" xfId="485"/>
    <cellStyle name="xl28 4" xfId="486"/>
    <cellStyle name="xl28 5" xfId="487"/>
    <cellStyle name="xl29" xfId="488"/>
    <cellStyle name="xl29 2" xfId="489"/>
    <cellStyle name="xl29 3" xfId="490"/>
    <cellStyle name="xl29 4" xfId="491"/>
    <cellStyle name="xl29 5" xfId="492"/>
    <cellStyle name="xl30" xfId="493"/>
    <cellStyle name="xl30 2" xfId="494"/>
    <cellStyle name="xl30 3" xfId="495"/>
    <cellStyle name="xl30 4" xfId="496"/>
    <cellStyle name="xl30 5" xfId="497"/>
    <cellStyle name="xl31" xfId="498"/>
    <cellStyle name="xl31 2" xfId="499"/>
    <cellStyle name="xl31 3" xfId="500"/>
    <cellStyle name="xl31 4" xfId="501"/>
    <cellStyle name="xl31 5" xfId="502"/>
    <cellStyle name="xl32" xfId="503"/>
    <cellStyle name="xl32 2" xfId="504"/>
    <cellStyle name="xl32 3" xfId="505"/>
    <cellStyle name="xl32 4" xfId="506"/>
    <cellStyle name="xl32 5" xfId="507"/>
    <cellStyle name="xl33" xfId="508"/>
    <cellStyle name="xl33 2" xfId="509"/>
    <cellStyle name="xl33 3" xfId="510"/>
    <cellStyle name="xl33 4" xfId="511"/>
    <cellStyle name="xl33 5" xfId="512"/>
    <cellStyle name="xl34" xfId="513"/>
    <cellStyle name="xl34 2" xfId="514"/>
    <cellStyle name="xl34 3" xfId="515"/>
    <cellStyle name="xl34 4" xfId="516"/>
    <cellStyle name="xl34 5" xfId="517"/>
    <cellStyle name="xl35" xfId="518"/>
    <cellStyle name="xl35 2" xfId="519"/>
    <cellStyle name="xl35 3" xfId="520"/>
    <cellStyle name="xl35 4" xfId="521"/>
    <cellStyle name="xl35 5" xfId="522"/>
    <cellStyle name="xl36" xfId="523"/>
    <cellStyle name="xl36 2" xfId="524"/>
    <cellStyle name="xl36 3" xfId="525"/>
    <cellStyle name="xl36 4" xfId="526"/>
    <cellStyle name="xl36 5" xfId="527"/>
    <cellStyle name="xl37" xfId="528"/>
    <cellStyle name="xl37 2" xfId="529"/>
    <cellStyle name="xl37 3" xfId="530"/>
    <cellStyle name="xl37 4" xfId="531"/>
    <cellStyle name="xl37 5" xfId="532"/>
    <cellStyle name="xl38" xfId="533"/>
    <cellStyle name="xl38 2" xfId="534"/>
    <cellStyle name="xl38 3" xfId="535"/>
    <cellStyle name="xl38 4" xfId="536"/>
    <cellStyle name="xl38 5" xfId="537"/>
    <cellStyle name="xl39" xfId="538"/>
    <cellStyle name="xl39 2" xfId="539"/>
    <cellStyle name="xl39 3" xfId="540"/>
    <cellStyle name="xl39 4" xfId="541"/>
    <cellStyle name="xl39 5" xfId="542"/>
    <cellStyle name="xl40" xfId="543"/>
    <cellStyle name="xl40 2" xfId="544"/>
    <cellStyle name="xl40 3" xfId="545"/>
    <cellStyle name="xl40 4" xfId="546"/>
    <cellStyle name="xl40 5" xfId="547"/>
    <cellStyle name="xl41" xfId="548"/>
    <cellStyle name="xl41 2" xfId="549"/>
    <cellStyle name="xl41 3" xfId="550"/>
    <cellStyle name="xl41 4" xfId="551"/>
    <cellStyle name="xl41 5" xfId="552"/>
    <cellStyle name="xl42" xfId="553"/>
    <cellStyle name="xl42 2" xfId="554"/>
    <cellStyle name="xl42 3" xfId="555"/>
    <cellStyle name="xl42 4" xfId="556"/>
    <cellStyle name="xl42 5" xfId="557"/>
    <cellStyle name="xl43" xfId="558"/>
    <cellStyle name="xl43 2" xfId="559"/>
    <cellStyle name="xl43 3" xfId="560"/>
    <cellStyle name="xl43 4" xfId="561"/>
    <cellStyle name="xl43 5" xfId="562"/>
    <cellStyle name="xl44" xfId="563"/>
    <cellStyle name="xl44 2" xfId="564"/>
    <cellStyle name="xl44 3" xfId="565"/>
    <cellStyle name="xl44 4" xfId="566"/>
    <cellStyle name="xl44 5" xfId="567"/>
    <cellStyle name="xl45" xfId="568"/>
    <cellStyle name="xl45 2" xfId="569"/>
    <cellStyle name="xl45 3" xfId="570"/>
    <cellStyle name="xl45 4" xfId="571"/>
    <cellStyle name="xl45 5" xfId="572"/>
    <cellStyle name="xl46" xfId="573"/>
    <cellStyle name="xl46 2" xfId="574"/>
    <cellStyle name="xl46 3" xfId="575"/>
    <cellStyle name="xl46 4" xfId="576"/>
    <cellStyle name="xl46 5" xfId="577"/>
    <cellStyle name="xl47" xfId="578"/>
    <cellStyle name="xl47 2" xfId="579"/>
    <cellStyle name="xl47 3" xfId="580"/>
    <cellStyle name="xl47 4" xfId="581"/>
    <cellStyle name="xl47 5" xfId="582"/>
    <cellStyle name="xl48" xfId="583"/>
    <cellStyle name="xl48 2" xfId="584"/>
    <cellStyle name="xl48 3" xfId="585"/>
    <cellStyle name="xl48 4" xfId="586"/>
    <cellStyle name="xl48 5" xfId="587"/>
    <cellStyle name="xl49" xfId="588"/>
    <cellStyle name="xl49 2" xfId="589"/>
    <cellStyle name="xl49 3" xfId="590"/>
    <cellStyle name="xl49 4" xfId="591"/>
    <cellStyle name="xl49 5" xfId="592"/>
    <cellStyle name="xl50" xfId="593"/>
    <cellStyle name="xl50 2" xfId="594"/>
    <cellStyle name="xl50 3" xfId="595"/>
    <cellStyle name="xl50 4" xfId="596"/>
    <cellStyle name="xl50 5" xfId="597"/>
    <cellStyle name="xl51" xfId="598"/>
    <cellStyle name="xl51 2" xfId="599"/>
    <cellStyle name="xl51 3" xfId="600"/>
    <cellStyle name="xl51 4" xfId="601"/>
    <cellStyle name="xl51 5" xfId="602"/>
    <cellStyle name="xl52" xfId="603"/>
    <cellStyle name="xl52 2" xfId="604"/>
    <cellStyle name="xl52 3" xfId="605"/>
    <cellStyle name="xl52 4" xfId="606"/>
    <cellStyle name="xl52 5" xfId="607"/>
    <cellStyle name="xl53" xfId="608"/>
    <cellStyle name="xl53 2" xfId="609"/>
    <cellStyle name="xl53 3" xfId="610"/>
    <cellStyle name="xl53 4" xfId="611"/>
    <cellStyle name="xl53 5" xfId="612"/>
    <cellStyle name="xl54" xfId="613"/>
    <cellStyle name="xl54 2" xfId="614"/>
    <cellStyle name="xl54 3" xfId="615"/>
    <cellStyle name="xl54 4" xfId="616"/>
    <cellStyle name="xl54 5" xfId="617"/>
    <cellStyle name="xl55" xfId="618"/>
    <cellStyle name="xl55 2" xfId="619"/>
    <cellStyle name="xl55 3" xfId="620"/>
    <cellStyle name="xl55 4" xfId="621"/>
    <cellStyle name="xl55 5" xfId="622"/>
    <cellStyle name="xl56" xfId="623"/>
    <cellStyle name="xl56 2" xfId="624"/>
    <cellStyle name="xl56 3" xfId="625"/>
    <cellStyle name="xl56 4" xfId="626"/>
    <cellStyle name="xl56 5" xfId="627"/>
    <cellStyle name="xl57" xfId="628"/>
    <cellStyle name="xl57 2" xfId="629"/>
    <cellStyle name="xl57 3" xfId="630"/>
    <cellStyle name="xl57 4" xfId="631"/>
    <cellStyle name="xl57 5" xfId="632"/>
    <cellStyle name="xl58" xfId="633"/>
    <cellStyle name="xl58 2" xfId="634"/>
    <cellStyle name="xl58 3" xfId="635"/>
    <cellStyle name="xl58 4" xfId="636"/>
    <cellStyle name="xl58 5" xfId="637"/>
    <cellStyle name="xl59" xfId="638"/>
    <cellStyle name="xl59 2" xfId="639"/>
    <cellStyle name="xl59 3" xfId="640"/>
    <cellStyle name="xl59 4" xfId="641"/>
    <cellStyle name="xl59 5" xfId="642"/>
    <cellStyle name="xl60" xfId="643"/>
    <cellStyle name="xl60 2" xfId="644"/>
    <cellStyle name="xl60 3" xfId="645"/>
    <cellStyle name="xl60 4" xfId="646"/>
    <cellStyle name="xl60 5" xfId="647"/>
    <cellStyle name="xl61" xfId="648"/>
    <cellStyle name="xl61 2" xfId="649"/>
    <cellStyle name="xl61 3" xfId="650"/>
    <cellStyle name="xl61 4" xfId="651"/>
    <cellStyle name="xl61 5" xfId="652"/>
    <cellStyle name="xl62" xfId="653"/>
    <cellStyle name="xl62 2" xfId="654"/>
    <cellStyle name="xl62 3" xfId="655"/>
    <cellStyle name="xl62 4" xfId="656"/>
    <cellStyle name="xl62 5" xfId="657"/>
    <cellStyle name="xl63" xfId="658"/>
    <cellStyle name="xl63 2" xfId="659"/>
    <cellStyle name="xl63 3" xfId="660"/>
    <cellStyle name="xl63 4" xfId="661"/>
    <cellStyle name="xl63 5" xfId="662"/>
    <cellStyle name="xl64" xfId="663"/>
    <cellStyle name="xl64 2" xfId="664"/>
    <cellStyle name="xl64 3" xfId="665"/>
    <cellStyle name="xl64 4" xfId="666"/>
    <cellStyle name="xl64 5" xfId="667"/>
    <cellStyle name="xl65" xfId="668"/>
    <cellStyle name="xl65 2" xfId="669"/>
    <cellStyle name="xl65 3" xfId="670"/>
    <cellStyle name="xl65 4" xfId="671"/>
    <cellStyle name="xl65 5" xfId="672"/>
    <cellStyle name="xl66" xfId="673"/>
    <cellStyle name="xl66 2" xfId="674"/>
    <cellStyle name="xl66 3" xfId="675"/>
    <cellStyle name="xl66 4" xfId="676"/>
    <cellStyle name="xl66 5" xfId="677"/>
    <cellStyle name="xl67" xfId="678"/>
    <cellStyle name="xl67 2" xfId="679"/>
    <cellStyle name="xl67 3" xfId="680"/>
    <cellStyle name="xl67 4" xfId="681"/>
    <cellStyle name="xl67 5" xfId="682"/>
    <cellStyle name="xl68" xfId="683"/>
    <cellStyle name="xl68 2" xfId="684"/>
    <cellStyle name="xl68 3" xfId="685"/>
    <cellStyle name="xl68 4" xfId="686"/>
    <cellStyle name="xl68 5" xfId="687"/>
    <cellStyle name="xl69" xfId="688"/>
    <cellStyle name="xl69 2" xfId="689"/>
    <cellStyle name="xl69 3" xfId="690"/>
    <cellStyle name="xl69 4" xfId="691"/>
    <cellStyle name="xl69 5" xfId="692"/>
    <cellStyle name="xl70" xfId="693"/>
    <cellStyle name="xl70 2" xfId="694"/>
    <cellStyle name="xl70 3" xfId="695"/>
    <cellStyle name="xl70 4" xfId="696"/>
    <cellStyle name="xl70 5" xfId="697"/>
    <cellStyle name="xl71" xfId="698"/>
    <cellStyle name="xl71 2" xfId="699"/>
    <cellStyle name="xl71 3" xfId="700"/>
    <cellStyle name="xl71 4" xfId="701"/>
    <cellStyle name="xl71 5" xfId="702"/>
    <cellStyle name="xl72" xfId="703"/>
    <cellStyle name="xl72 2" xfId="704"/>
    <cellStyle name="xl72 3" xfId="705"/>
    <cellStyle name="xl72 4" xfId="706"/>
    <cellStyle name="xl72 5" xfId="707"/>
    <cellStyle name="xl73" xfId="708"/>
    <cellStyle name="xl73 2" xfId="709"/>
    <cellStyle name="xl73 3" xfId="710"/>
    <cellStyle name="xl73 4" xfId="711"/>
    <cellStyle name="xl73 5" xfId="712"/>
    <cellStyle name="xl74" xfId="713"/>
    <cellStyle name="xl74 2" xfId="714"/>
    <cellStyle name="xl74 3" xfId="715"/>
    <cellStyle name="xl74 4" xfId="716"/>
    <cellStyle name="xl74 5" xfId="717"/>
    <cellStyle name="xl75" xfId="718"/>
    <cellStyle name="xl75 2" xfId="719"/>
    <cellStyle name="xl75 3" xfId="720"/>
    <cellStyle name="xl75 4" xfId="721"/>
    <cellStyle name="xl75 5" xfId="722"/>
    <cellStyle name="xl76" xfId="723"/>
    <cellStyle name="xl76 2" xfId="724"/>
    <cellStyle name="xl76 3" xfId="725"/>
    <cellStyle name="xl76 4" xfId="726"/>
    <cellStyle name="xl76 5" xfId="727"/>
    <cellStyle name="xl77" xfId="728"/>
    <cellStyle name="xl77 2" xfId="729"/>
    <cellStyle name="xl77 3" xfId="730"/>
    <cellStyle name="xl77 4" xfId="731"/>
    <cellStyle name="xl77 5" xfId="732"/>
    <cellStyle name="xl78" xfId="733"/>
    <cellStyle name="xl78 2" xfId="734"/>
    <cellStyle name="xl78 3" xfId="735"/>
    <cellStyle name="xl78 4" xfId="736"/>
    <cellStyle name="xl78 5" xfId="737"/>
    <cellStyle name="xl79" xfId="738"/>
    <cellStyle name="xl79 2" xfId="739"/>
    <cellStyle name="xl79 3" xfId="740"/>
    <cellStyle name="xl79 4" xfId="741"/>
    <cellStyle name="xl79 5" xfId="742"/>
    <cellStyle name="xl80" xfId="743"/>
    <cellStyle name="xl80 2" xfId="744"/>
    <cellStyle name="xl80 3" xfId="745"/>
    <cellStyle name="xl80 4" xfId="746"/>
    <cellStyle name="xl80 5" xfId="747"/>
    <cellStyle name="xl81" xfId="748"/>
    <cellStyle name="xl81 2" xfId="749"/>
    <cellStyle name="xl81 3" xfId="750"/>
    <cellStyle name="xl81 4" xfId="751"/>
    <cellStyle name="xl81 5" xfId="752"/>
    <cellStyle name="xl82" xfId="753"/>
    <cellStyle name="xl82 2" xfId="754"/>
    <cellStyle name="xl82 3" xfId="755"/>
    <cellStyle name="xl82 4" xfId="756"/>
    <cellStyle name="xl82 5" xfId="757"/>
    <cellStyle name="xl83" xfId="758"/>
    <cellStyle name="xl83 2" xfId="759"/>
    <cellStyle name="xl83 3" xfId="760"/>
    <cellStyle name="xl83 4" xfId="761"/>
    <cellStyle name="xl83 5" xfId="762"/>
    <cellStyle name="xl84" xfId="763"/>
    <cellStyle name="xl84 2" xfId="764"/>
    <cellStyle name="xl84 3" xfId="765"/>
    <cellStyle name="xl84 4" xfId="766"/>
    <cellStyle name="xl84 5" xfId="767"/>
    <cellStyle name="xl85" xfId="768"/>
    <cellStyle name="xl85 2" xfId="769"/>
    <cellStyle name="xl85 3" xfId="770"/>
    <cellStyle name="xl85 4" xfId="771"/>
    <cellStyle name="xl85 5" xfId="772"/>
    <cellStyle name="xl86" xfId="773"/>
    <cellStyle name="xl86 2" xfId="774"/>
    <cellStyle name="xl86 3" xfId="775"/>
    <cellStyle name="xl86 4" xfId="776"/>
    <cellStyle name="xl86 5" xfId="777"/>
    <cellStyle name="xl87" xfId="778"/>
    <cellStyle name="xl87 2" xfId="779"/>
    <cellStyle name="xl87 3" xfId="780"/>
    <cellStyle name="xl87 4" xfId="781"/>
    <cellStyle name="xl87 5" xfId="782"/>
    <cellStyle name="xl88" xfId="783"/>
    <cellStyle name="xl88 2" xfId="784"/>
    <cellStyle name="xl88 3" xfId="785"/>
    <cellStyle name="xl88 4" xfId="786"/>
    <cellStyle name="xl88 5" xfId="787"/>
    <cellStyle name="xl89" xfId="788"/>
    <cellStyle name="xl89 2" xfId="789"/>
    <cellStyle name="xl89 3" xfId="790"/>
    <cellStyle name="xl89 4" xfId="791"/>
    <cellStyle name="xl89 5" xfId="792"/>
    <cellStyle name="xl90" xfId="793"/>
    <cellStyle name="xl90 2" xfId="794"/>
    <cellStyle name="xl90 3" xfId="795"/>
    <cellStyle name="xl90 4" xfId="796"/>
    <cellStyle name="xl90 5" xfId="797"/>
    <cellStyle name="xl91" xfId="798"/>
    <cellStyle name="xl91 2" xfId="799"/>
    <cellStyle name="xl91 3" xfId="800"/>
    <cellStyle name="xl91 4" xfId="801"/>
    <cellStyle name="xl91 5" xfId="802"/>
    <cellStyle name="xl92" xfId="803"/>
    <cellStyle name="xl92 2" xfId="804"/>
    <cellStyle name="xl92 3" xfId="805"/>
    <cellStyle name="xl92 4" xfId="806"/>
    <cellStyle name="xl92 5" xfId="807"/>
    <cellStyle name="xl93" xfId="808"/>
    <cellStyle name="xl93 2" xfId="809"/>
    <cellStyle name="xl93 3" xfId="810"/>
    <cellStyle name="xl93 4" xfId="811"/>
    <cellStyle name="xl93 5" xfId="812"/>
    <cellStyle name="xl94" xfId="813"/>
    <cellStyle name="xl94 2" xfId="814"/>
    <cellStyle name="xl94 3" xfId="815"/>
    <cellStyle name="xl94 4" xfId="816"/>
    <cellStyle name="xl94 5" xfId="817"/>
    <cellStyle name="xl95" xfId="818"/>
    <cellStyle name="xl95 2" xfId="819"/>
    <cellStyle name="xl95 3" xfId="820"/>
    <cellStyle name="xl95 4" xfId="821"/>
    <cellStyle name="xl95 5" xfId="822"/>
    <cellStyle name="xl96" xfId="823"/>
    <cellStyle name="xl96 2" xfId="824"/>
    <cellStyle name="xl96 3" xfId="825"/>
    <cellStyle name="xl96 4" xfId="826"/>
    <cellStyle name="xl96 5" xfId="827"/>
    <cellStyle name="xl97" xfId="828"/>
    <cellStyle name="xl97 2" xfId="829"/>
    <cellStyle name="xl97 3" xfId="830"/>
    <cellStyle name="xl97 4" xfId="831"/>
    <cellStyle name="xl97 5" xfId="832"/>
    <cellStyle name="xl98" xfId="833"/>
    <cellStyle name="xl98 2" xfId="834"/>
    <cellStyle name="xl98 3" xfId="835"/>
    <cellStyle name="xl98 4" xfId="836"/>
    <cellStyle name="xl98 5" xfId="837"/>
    <cellStyle name="xl99" xfId="838"/>
    <cellStyle name="xl99 2" xfId="839"/>
    <cellStyle name="xl99 3" xfId="840"/>
    <cellStyle name="xl99 4" xfId="841"/>
    <cellStyle name="xl99 5" xfId="842"/>
    <cellStyle name="Акцент1" xfId="843"/>
    <cellStyle name="Акцент2" xfId="844"/>
    <cellStyle name="Акцент3" xfId="845"/>
    <cellStyle name="Акцент4" xfId="846"/>
    <cellStyle name="Акцент5" xfId="847"/>
    <cellStyle name="Акцент6" xfId="848"/>
    <cellStyle name="Ввод " xfId="849"/>
    <cellStyle name="Вывод" xfId="850"/>
    <cellStyle name="Вычисление" xfId="851"/>
    <cellStyle name="Currency" xfId="852"/>
    <cellStyle name="Currency [0]" xfId="853"/>
    <cellStyle name="Денежный 2" xfId="854"/>
    <cellStyle name="Заголовок 1" xfId="855"/>
    <cellStyle name="Заголовок 2" xfId="856"/>
    <cellStyle name="Заголовок 3" xfId="857"/>
    <cellStyle name="Заголовок 4" xfId="858"/>
    <cellStyle name="Итог" xfId="859"/>
    <cellStyle name="Контрольная ячейка" xfId="860"/>
    <cellStyle name="Название" xfId="861"/>
    <cellStyle name="Нейтральный" xfId="862"/>
    <cellStyle name="Обычный 2" xfId="863"/>
    <cellStyle name="Обычный 3" xfId="864"/>
    <cellStyle name="Плохой" xfId="865"/>
    <cellStyle name="Пояснение" xfId="866"/>
    <cellStyle name="Примечание" xfId="867"/>
    <cellStyle name="Percent" xfId="868"/>
    <cellStyle name="Связанная ячейка" xfId="869"/>
    <cellStyle name="Текст предупреждения" xfId="870"/>
    <cellStyle name="Comma" xfId="871"/>
    <cellStyle name="Comma [0]" xfId="872"/>
    <cellStyle name="Хороший" xfId="8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Fin3\&#1052;&#1086;&#1080;%20&#1076;&#1086;&#1082;&#1091;&#1084;&#1077;&#1085;&#1090;&#1099;\&#1052;&#1086;&#1080;%20&#1076;&#1086;&#1082;&#1091;&#1084;&#1077;&#1085;&#1090;&#1099;%202\C&#1080;&#1076;&#1086;&#1088;&#1086;&#1074;&#1072;\&#1044;&#1086;&#1093;&#1086;&#1076;&#1099;\&#1086;&#1090;&#1095;&#1077;&#1090;&#1099;%20&#1079;&#1072;%202011%20&#1075;.%20(&#1084;&#1077;&#1089;.)\&#1080;&#1102;&#1083;&#110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Fin3\&#1052;&#1086;&#1080;%20&#1076;&#1086;&#1082;&#1091;&#1084;&#1077;&#1085;&#1090;&#1099;\&#1052;&#1086;&#1080;%20&#1076;&#1086;&#1082;&#1091;&#1084;&#1077;&#1085;&#1090;&#1099;%202\C&#1080;&#1076;&#1086;&#1088;&#1086;&#1074;&#1072;\&#1044;&#1086;&#1093;&#1086;&#1076;&#1099;\&#1086;&#1090;&#1095;&#1077;&#1090;&#1099;%20&#1079;&#1072;%202012%20&#1075;.%20(&#1084;&#1077;&#1089;.)\&#1080;&#1102;&#1083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Расходы"/>
      <sheetName val="Источники"/>
      <sheetName val="КонсТабл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Расходы"/>
      <sheetName val="Источники"/>
      <sheetName val="КонсТаб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6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H166" sqref="H166"/>
    </sheetView>
  </sheetViews>
  <sheetFormatPr defaultColWidth="9.140625" defaultRowHeight="12.75"/>
  <cols>
    <col min="1" max="1" width="24.00390625" style="1" customWidth="1"/>
    <col min="2" max="2" width="51.57421875" style="1" customWidth="1"/>
    <col min="3" max="3" width="14.28125" style="1" customWidth="1"/>
    <col min="4" max="4" width="12.28125" style="1" customWidth="1"/>
    <col min="5" max="5" width="8.28125" style="1" customWidth="1"/>
    <col min="6" max="6" width="13.00390625" style="1" customWidth="1"/>
    <col min="7" max="7" width="13.57421875" style="1" customWidth="1"/>
    <col min="8" max="8" width="8.28125" style="1" customWidth="1"/>
    <col min="9" max="16384" width="9.140625" style="1" customWidth="1"/>
  </cols>
  <sheetData>
    <row r="1" spans="1:8" ht="24.75" customHeight="1">
      <c r="A1" s="126" t="s">
        <v>387</v>
      </c>
      <c r="B1" s="127"/>
      <c r="C1" s="127"/>
      <c r="D1" s="127"/>
      <c r="E1" s="127"/>
      <c r="F1" s="127"/>
      <c r="G1" s="127"/>
      <c r="H1" s="127"/>
    </row>
    <row r="2" spans="1:8" ht="18.75" customHeight="1">
      <c r="A2" s="126" t="s">
        <v>388</v>
      </c>
      <c r="B2" s="128"/>
      <c r="C2" s="128"/>
      <c r="D2" s="128"/>
      <c r="E2" s="128"/>
      <c r="F2" s="128"/>
      <c r="G2" s="128"/>
      <c r="H2" s="128"/>
    </row>
    <row r="3" spans="1:8" ht="18.75" customHeight="1">
      <c r="A3" s="138" t="s">
        <v>175</v>
      </c>
      <c r="B3" s="139"/>
      <c r="C3" s="139"/>
      <c r="D3" s="139"/>
      <c r="E3" s="139"/>
      <c r="F3" s="139"/>
      <c r="G3" s="139"/>
      <c r="H3" s="139"/>
    </row>
    <row r="4" ht="15.75" customHeight="1">
      <c r="H4" s="2" t="s">
        <v>1</v>
      </c>
    </row>
    <row r="5" spans="1:8" ht="47.25" customHeight="1">
      <c r="A5" s="129" t="s">
        <v>2</v>
      </c>
      <c r="B5" s="129" t="s">
        <v>3</v>
      </c>
      <c r="C5" s="134" t="s">
        <v>112</v>
      </c>
      <c r="D5" s="134" t="s">
        <v>0</v>
      </c>
      <c r="E5" s="136" t="s">
        <v>113</v>
      </c>
      <c r="F5" s="131" t="s">
        <v>389</v>
      </c>
      <c r="G5" s="132"/>
      <c r="H5" s="133"/>
    </row>
    <row r="6" spans="1:8" ht="81" customHeight="1">
      <c r="A6" s="130"/>
      <c r="B6" s="130"/>
      <c r="C6" s="135"/>
      <c r="D6" s="135"/>
      <c r="E6" s="137"/>
      <c r="F6" s="51" t="s">
        <v>0</v>
      </c>
      <c r="G6" s="51" t="s">
        <v>189</v>
      </c>
      <c r="H6" s="51" t="s">
        <v>114</v>
      </c>
    </row>
    <row r="7" spans="1:8" ht="12.75" customHeight="1">
      <c r="A7" s="3" t="s">
        <v>4</v>
      </c>
      <c r="B7" s="4" t="s">
        <v>5</v>
      </c>
      <c r="C7" s="5">
        <f>C8+C61</f>
        <v>46311170</v>
      </c>
      <c r="D7" s="5">
        <f>D8+D61</f>
        <v>25066148.78</v>
      </c>
      <c r="E7" s="53">
        <f>D7/C7*100</f>
        <v>54.12549235961864</v>
      </c>
      <c r="F7" s="5">
        <f>F8+F61</f>
        <v>9325851.45</v>
      </c>
      <c r="G7" s="5">
        <f aca="true" t="shared" si="0" ref="G7:G45">D7-F7</f>
        <v>15740297.330000002</v>
      </c>
      <c r="H7" s="53">
        <f aca="true" t="shared" si="1" ref="H7:H22">D7/F7*100</f>
        <v>268.78134306975267</v>
      </c>
    </row>
    <row r="8" spans="1:8" ht="12.75">
      <c r="A8" s="6"/>
      <c r="B8" s="7" t="s">
        <v>6</v>
      </c>
      <c r="C8" s="8">
        <f>C9+C18+C24+C40+C43+C47</f>
        <v>42661000</v>
      </c>
      <c r="D8" s="8">
        <f>D9+D18+D24+D40+D43+D47</f>
        <v>23810586.94</v>
      </c>
      <c r="E8" s="62">
        <f aca="true" t="shared" si="2" ref="E8:E14">D8/C8*100</f>
        <v>55.813475867888705</v>
      </c>
      <c r="F8" s="8">
        <f>F9+F18+F24+F40+F43+F47</f>
        <v>8177861.7</v>
      </c>
      <c r="G8" s="8">
        <f t="shared" si="0"/>
        <v>15632725.240000002</v>
      </c>
      <c r="H8" s="62">
        <f t="shared" si="1"/>
        <v>291.15908061883704</v>
      </c>
    </row>
    <row r="9" spans="1:8" ht="12.75">
      <c r="A9" s="3" t="s">
        <v>7</v>
      </c>
      <c r="B9" s="4" t="s">
        <v>8</v>
      </c>
      <c r="C9" s="5">
        <v>29755000</v>
      </c>
      <c r="D9" s="5">
        <v>19779712.57</v>
      </c>
      <c r="E9" s="53">
        <f t="shared" si="2"/>
        <v>66.47525649470677</v>
      </c>
      <c r="F9" s="5">
        <v>5367066.91</v>
      </c>
      <c r="G9" s="5">
        <f t="shared" si="0"/>
        <v>14412645.66</v>
      </c>
      <c r="H9" s="53">
        <f t="shared" si="1"/>
        <v>368.5385873082025</v>
      </c>
    </row>
    <row r="10" spans="1:8" ht="12.75">
      <c r="A10" s="9" t="s">
        <v>9</v>
      </c>
      <c r="B10" s="10" t="s">
        <v>10</v>
      </c>
      <c r="C10" s="5">
        <v>29755000</v>
      </c>
      <c r="D10" s="5">
        <v>19779712.57</v>
      </c>
      <c r="E10" s="54">
        <f t="shared" si="2"/>
        <v>66.47525649470677</v>
      </c>
      <c r="F10" s="11">
        <v>5367066.91</v>
      </c>
      <c r="G10" s="11">
        <f t="shared" si="0"/>
        <v>14412645.66</v>
      </c>
      <c r="H10" s="54">
        <f t="shared" si="1"/>
        <v>368.5385873082025</v>
      </c>
    </row>
    <row r="11" spans="1:8" ht="55.5" customHeight="1">
      <c r="A11" s="23" t="s">
        <v>11</v>
      </c>
      <c r="B11" s="24" t="s">
        <v>12</v>
      </c>
      <c r="C11" s="25">
        <v>24000000</v>
      </c>
      <c r="D11" s="25">
        <v>5494514.16</v>
      </c>
      <c r="E11" s="61">
        <f t="shared" si="2"/>
        <v>22.893809</v>
      </c>
      <c r="F11" s="25">
        <v>4513983.14</v>
      </c>
      <c r="G11" s="25">
        <f t="shared" si="0"/>
        <v>980531.0200000005</v>
      </c>
      <c r="H11" s="61">
        <f t="shared" si="1"/>
        <v>121.72207980378059</v>
      </c>
    </row>
    <row r="12" spans="1:8" ht="82.5" customHeight="1">
      <c r="A12" s="23" t="s">
        <v>13</v>
      </c>
      <c r="B12" s="24" t="s">
        <v>14</v>
      </c>
      <c r="C12" s="25">
        <v>55000</v>
      </c>
      <c r="D12" s="25">
        <v>0</v>
      </c>
      <c r="E12" s="61">
        <f t="shared" si="2"/>
        <v>0</v>
      </c>
      <c r="F12" s="25">
        <v>202.72</v>
      </c>
      <c r="G12" s="25">
        <f>D12-F12</f>
        <v>-202.72</v>
      </c>
      <c r="H12" s="61">
        <f t="shared" si="1"/>
        <v>0</v>
      </c>
    </row>
    <row r="13" spans="1:8" ht="33.75">
      <c r="A13" s="23" t="s">
        <v>15</v>
      </c>
      <c r="B13" s="24" t="s">
        <v>16</v>
      </c>
      <c r="C13" s="25">
        <v>300000</v>
      </c>
      <c r="D13" s="25">
        <v>22125.66</v>
      </c>
      <c r="E13" s="61">
        <f t="shared" si="2"/>
        <v>7.3752200000000006</v>
      </c>
      <c r="F13" s="25">
        <v>-44268.95</v>
      </c>
      <c r="G13" s="25">
        <f t="shared" si="0"/>
        <v>66394.61</v>
      </c>
      <c r="H13" s="61">
        <f t="shared" si="1"/>
        <v>-49.98008762349232</v>
      </c>
    </row>
    <row r="14" spans="1:8" ht="60" customHeight="1">
      <c r="A14" s="23" t="s">
        <v>17</v>
      </c>
      <c r="B14" s="24" t="s">
        <v>18</v>
      </c>
      <c r="C14" s="25">
        <v>400000</v>
      </c>
      <c r="D14" s="25">
        <v>138072.5</v>
      </c>
      <c r="E14" s="61">
        <f t="shared" si="2"/>
        <v>34.518125</v>
      </c>
      <c r="F14" s="25">
        <v>65150</v>
      </c>
      <c r="G14" s="25">
        <f t="shared" si="0"/>
        <v>72922.5</v>
      </c>
      <c r="H14" s="61">
        <f>D14/F14*100</f>
        <v>211.93016116653877</v>
      </c>
    </row>
    <row r="15" spans="1:8" s="102" customFormat="1" ht="78" customHeight="1">
      <c r="A15" s="18" t="s">
        <v>293</v>
      </c>
      <c r="B15" s="19" t="s">
        <v>294</v>
      </c>
      <c r="C15" s="11">
        <v>0</v>
      </c>
      <c r="D15" s="11">
        <v>0</v>
      </c>
      <c r="E15" s="55">
        <v>0</v>
      </c>
      <c r="F15" s="11">
        <v>-63000</v>
      </c>
      <c r="G15" s="11">
        <f t="shared" si="0"/>
        <v>63000</v>
      </c>
      <c r="H15" s="55">
        <f>D15/F15*100</f>
        <v>0</v>
      </c>
    </row>
    <row r="16" spans="1:8" s="102" customFormat="1" ht="42" customHeight="1">
      <c r="A16" s="18" t="s">
        <v>340</v>
      </c>
      <c r="B16" s="19" t="s">
        <v>341</v>
      </c>
      <c r="C16" s="11">
        <v>1000000</v>
      </c>
      <c r="D16" s="11">
        <v>422500.25</v>
      </c>
      <c r="E16" s="55">
        <f>D16/C16*100</f>
        <v>42.250025</v>
      </c>
      <c r="F16" s="11">
        <v>422500</v>
      </c>
      <c r="G16" s="11">
        <f t="shared" si="0"/>
        <v>0.25</v>
      </c>
      <c r="H16" s="55">
        <f>D16/F16*100</f>
        <v>100.00005917159764</v>
      </c>
    </row>
    <row r="17" spans="1:8" s="102" customFormat="1" ht="42" customHeight="1">
      <c r="A17" s="18" t="s">
        <v>342</v>
      </c>
      <c r="B17" s="19" t="s">
        <v>343</v>
      </c>
      <c r="C17" s="11">
        <v>4000000</v>
      </c>
      <c r="D17" s="11">
        <v>13702500</v>
      </c>
      <c r="E17" s="55">
        <f>D17/C17*100</f>
        <v>342.5625</v>
      </c>
      <c r="F17" s="11">
        <v>472500</v>
      </c>
      <c r="G17" s="11">
        <f t="shared" si="0"/>
        <v>13230000</v>
      </c>
      <c r="H17" s="55">
        <f>D17/F17*100</f>
        <v>2900</v>
      </c>
    </row>
    <row r="18" spans="1:8" ht="36.75" customHeight="1">
      <c r="A18" s="15" t="s">
        <v>19</v>
      </c>
      <c r="B18" s="16" t="s">
        <v>20</v>
      </c>
      <c r="C18" s="17">
        <v>8600000</v>
      </c>
      <c r="D18" s="17">
        <v>2170309.89</v>
      </c>
      <c r="E18" s="53">
        <f aca="true" t="shared" si="3" ref="E18:E37">D18/C18*100</f>
        <v>25.23616151162791</v>
      </c>
      <c r="F18" s="17">
        <v>1969700.85</v>
      </c>
      <c r="G18" s="17">
        <f t="shared" si="0"/>
        <v>200609.04000000004</v>
      </c>
      <c r="H18" s="53">
        <f t="shared" si="1"/>
        <v>110.18474658220308</v>
      </c>
    </row>
    <row r="19" spans="1:8" ht="24">
      <c r="A19" s="18" t="s">
        <v>21</v>
      </c>
      <c r="B19" s="19" t="s">
        <v>22</v>
      </c>
      <c r="C19" s="84">
        <v>8600000</v>
      </c>
      <c r="D19" s="84">
        <v>2170309.89</v>
      </c>
      <c r="E19" s="56">
        <f t="shared" si="3"/>
        <v>25.23616151162791</v>
      </c>
      <c r="F19" s="84">
        <v>1969700.85</v>
      </c>
      <c r="G19" s="84">
        <f t="shared" si="0"/>
        <v>200609.04000000004</v>
      </c>
      <c r="H19" s="56">
        <f t="shared" si="1"/>
        <v>110.18474658220308</v>
      </c>
    </row>
    <row r="20" spans="1:8" ht="51.75" customHeight="1">
      <c r="A20" s="23" t="s">
        <v>23</v>
      </c>
      <c r="B20" s="24" t="s">
        <v>24</v>
      </c>
      <c r="C20" s="25">
        <v>4528000</v>
      </c>
      <c r="D20" s="25">
        <v>1064066.45</v>
      </c>
      <c r="E20" s="61">
        <f t="shared" si="3"/>
        <v>23.49970075088339</v>
      </c>
      <c r="F20" s="25">
        <v>1012583.21</v>
      </c>
      <c r="G20" s="25">
        <f t="shared" si="0"/>
        <v>51483.23999999999</v>
      </c>
      <c r="H20" s="61">
        <f t="shared" si="1"/>
        <v>105.0843465990316</v>
      </c>
    </row>
    <row r="21" spans="1:8" ht="59.25" customHeight="1">
      <c r="A21" s="23" t="s">
        <v>25</v>
      </c>
      <c r="B21" s="24" t="s">
        <v>26</v>
      </c>
      <c r="C21" s="25">
        <v>22000</v>
      </c>
      <c r="D21" s="25">
        <v>5598.3</v>
      </c>
      <c r="E21" s="61">
        <f t="shared" si="3"/>
        <v>25.44681818181818</v>
      </c>
      <c r="F21" s="25">
        <v>4155.78</v>
      </c>
      <c r="G21" s="25">
        <f t="shared" si="0"/>
        <v>1442.5200000000004</v>
      </c>
      <c r="H21" s="61">
        <f t="shared" si="1"/>
        <v>134.71117335373864</v>
      </c>
    </row>
    <row r="22" spans="1:8" ht="56.25">
      <c r="A22" s="23" t="s">
        <v>27</v>
      </c>
      <c r="B22" s="24" t="s">
        <v>28</v>
      </c>
      <c r="C22" s="25">
        <v>4600000</v>
      </c>
      <c r="D22" s="25">
        <v>1213617.03</v>
      </c>
      <c r="E22" s="61">
        <f t="shared" si="3"/>
        <v>26.38297891304348</v>
      </c>
      <c r="F22" s="25">
        <v>1082719.19</v>
      </c>
      <c r="G22" s="25">
        <f t="shared" si="0"/>
        <v>130897.84000000008</v>
      </c>
      <c r="H22" s="61">
        <f t="shared" si="1"/>
        <v>112.08973122569297</v>
      </c>
    </row>
    <row r="23" spans="1:8" ht="56.25">
      <c r="A23" s="23" t="s">
        <v>29</v>
      </c>
      <c r="B23" s="24" t="s">
        <v>30</v>
      </c>
      <c r="C23" s="25">
        <v>-550000</v>
      </c>
      <c r="D23" s="25">
        <v>-112971.89</v>
      </c>
      <c r="E23" s="61">
        <f>D23/C23*100</f>
        <v>20.540343636363637</v>
      </c>
      <c r="F23" s="25">
        <v>-129757.33</v>
      </c>
      <c r="G23" s="25">
        <f t="shared" si="0"/>
        <v>16785.440000000002</v>
      </c>
      <c r="H23" s="61">
        <f aca="true" t="shared" si="4" ref="H23:H34">D23/F23*100</f>
        <v>87.06397549949585</v>
      </c>
    </row>
    <row r="24" spans="1:8" ht="12.75">
      <c r="A24" s="3" t="s">
        <v>31</v>
      </c>
      <c r="B24" s="20" t="s">
        <v>32</v>
      </c>
      <c r="C24" s="5">
        <v>2206000</v>
      </c>
      <c r="D24" s="5">
        <v>931200.14</v>
      </c>
      <c r="E24" s="53">
        <f t="shared" si="3"/>
        <v>42.21215503173164</v>
      </c>
      <c r="F24" s="5">
        <v>289474.58</v>
      </c>
      <c r="G24" s="5">
        <f t="shared" si="0"/>
        <v>641725.56</v>
      </c>
      <c r="H24" s="53">
        <f t="shared" si="4"/>
        <v>321.6863256179523</v>
      </c>
    </row>
    <row r="25" spans="1:8" ht="25.5">
      <c r="A25" s="21" t="s">
        <v>251</v>
      </c>
      <c r="B25" s="106" t="s">
        <v>252</v>
      </c>
      <c r="C25" s="37">
        <v>1200000</v>
      </c>
      <c r="D25" s="37">
        <v>269558.39</v>
      </c>
      <c r="E25" s="54">
        <f t="shared" si="3"/>
        <v>22.463199166666666</v>
      </c>
      <c r="F25" s="37">
        <v>204394.44</v>
      </c>
      <c r="G25" s="37">
        <f t="shared" si="0"/>
        <v>65163.95000000001</v>
      </c>
      <c r="H25" s="54">
        <f t="shared" si="4"/>
        <v>131.8814689871212</v>
      </c>
    </row>
    <row r="26" spans="1:8" ht="25.5">
      <c r="A26" s="21" t="s">
        <v>253</v>
      </c>
      <c r="B26" s="106" t="s">
        <v>255</v>
      </c>
      <c r="C26" s="37">
        <v>600000</v>
      </c>
      <c r="D26" s="37">
        <v>91020.62</v>
      </c>
      <c r="E26" s="54">
        <f t="shared" si="3"/>
        <v>15.170103333333332</v>
      </c>
      <c r="F26" s="37">
        <v>54924.51</v>
      </c>
      <c r="G26" s="37">
        <f t="shared" si="0"/>
        <v>36096.10999999999</v>
      </c>
      <c r="H26" s="54">
        <f t="shared" si="4"/>
        <v>165.71949390172074</v>
      </c>
    </row>
    <row r="27" spans="1:8" ht="25.5">
      <c r="A27" s="21" t="s">
        <v>382</v>
      </c>
      <c r="B27" s="106" t="s">
        <v>255</v>
      </c>
      <c r="C27" s="37">
        <v>600000</v>
      </c>
      <c r="D27" s="37">
        <v>91020.62</v>
      </c>
      <c r="E27" s="54">
        <f>D27/C27*100</f>
        <v>15.170103333333332</v>
      </c>
      <c r="F27" s="37">
        <v>54983.91</v>
      </c>
      <c r="G27" s="37">
        <f aca="true" t="shared" si="5" ref="G27:G32">D27-F27</f>
        <v>36036.70999999999</v>
      </c>
      <c r="H27" s="54">
        <f>D27/F27*100</f>
        <v>165.54046447406157</v>
      </c>
    </row>
    <row r="28" spans="1:8" ht="38.25">
      <c r="A28" s="21" t="s">
        <v>254</v>
      </c>
      <c r="B28" s="106" t="s">
        <v>256</v>
      </c>
      <c r="C28" s="37">
        <v>0</v>
      </c>
      <c r="D28" s="37">
        <v>0</v>
      </c>
      <c r="E28" s="54">
        <v>0</v>
      </c>
      <c r="F28" s="37">
        <v>-59.4</v>
      </c>
      <c r="G28" s="37">
        <f t="shared" si="5"/>
        <v>59.4</v>
      </c>
      <c r="H28" s="54">
        <f t="shared" si="4"/>
        <v>0</v>
      </c>
    </row>
    <row r="29" spans="1:8" ht="38.25">
      <c r="A29" s="21" t="s">
        <v>257</v>
      </c>
      <c r="B29" s="106" t="s">
        <v>258</v>
      </c>
      <c r="C29" s="37">
        <v>600000</v>
      </c>
      <c r="D29" s="37">
        <v>178528.84</v>
      </c>
      <c r="E29" s="54">
        <f>D29/C29*100</f>
        <v>29.754806666666667</v>
      </c>
      <c r="F29" s="37">
        <v>149479.4</v>
      </c>
      <c r="G29" s="37">
        <f t="shared" si="5"/>
        <v>29049.440000000002</v>
      </c>
      <c r="H29" s="54">
        <f t="shared" si="4"/>
        <v>119.43374137172079</v>
      </c>
    </row>
    <row r="30" spans="1:8" s="86" customFormat="1" ht="45">
      <c r="A30" s="27" t="s">
        <v>259</v>
      </c>
      <c r="B30" s="107" t="s">
        <v>260</v>
      </c>
      <c r="C30" s="25">
        <v>600000</v>
      </c>
      <c r="D30" s="25">
        <v>178528.84</v>
      </c>
      <c r="E30" s="61">
        <f>D30/C30*100</f>
        <v>29.754806666666667</v>
      </c>
      <c r="F30" s="25">
        <v>149479.27</v>
      </c>
      <c r="G30" s="25">
        <f t="shared" si="5"/>
        <v>29049.570000000007</v>
      </c>
      <c r="H30" s="61">
        <f t="shared" si="4"/>
        <v>119.4338452415509</v>
      </c>
    </row>
    <row r="31" spans="1:8" s="85" customFormat="1" ht="39.75" customHeight="1">
      <c r="A31" s="9" t="s">
        <v>287</v>
      </c>
      <c r="B31" s="109" t="s">
        <v>288</v>
      </c>
      <c r="C31" s="11">
        <v>0</v>
      </c>
      <c r="D31" s="11">
        <v>0</v>
      </c>
      <c r="E31" s="55">
        <v>0</v>
      </c>
      <c r="F31" s="11">
        <v>0.13</v>
      </c>
      <c r="G31" s="11">
        <f t="shared" si="5"/>
        <v>-0.13</v>
      </c>
      <c r="H31" s="55">
        <f t="shared" si="4"/>
        <v>0</v>
      </c>
    </row>
    <row r="32" spans="1:8" s="85" customFormat="1" ht="36">
      <c r="A32" s="9" t="s">
        <v>289</v>
      </c>
      <c r="B32" s="109" t="s">
        <v>290</v>
      </c>
      <c r="C32" s="11">
        <v>0</v>
      </c>
      <c r="D32" s="11">
        <v>8.93</v>
      </c>
      <c r="E32" s="55">
        <v>0</v>
      </c>
      <c r="F32" s="11">
        <v>-9.47</v>
      </c>
      <c r="G32" s="11">
        <f t="shared" si="5"/>
        <v>18.4</v>
      </c>
      <c r="H32" s="55">
        <f t="shared" si="4"/>
        <v>-94.29778247096093</v>
      </c>
    </row>
    <row r="33" spans="1:8" ht="16.5" customHeight="1">
      <c r="A33" s="21" t="s">
        <v>33</v>
      </c>
      <c r="B33" s="63" t="s">
        <v>34</v>
      </c>
      <c r="C33" s="11">
        <v>6000</v>
      </c>
      <c r="D33" s="11">
        <v>4976.45</v>
      </c>
      <c r="E33" s="55">
        <f t="shared" si="3"/>
        <v>82.94083333333333</v>
      </c>
      <c r="F33" s="11">
        <v>-8790.6</v>
      </c>
      <c r="G33" s="11">
        <f t="shared" si="0"/>
        <v>13767.05</v>
      </c>
      <c r="H33" s="55">
        <f t="shared" si="4"/>
        <v>-56.611039064455206</v>
      </c>
    </row>
    <row r="34" spans="1:9" ht="15" customHeight="1">
      <c r="A34" s="23" t="s">
        <v>35</v>
      </c>
      <c r="B34" s="64" t="s">
        <v>36</v>
      </c>
      <c r="C34" s="25">
        <v>6000</v>
      </c>
      <c r="D34" s="25">
        <v>4976.45</v>
      </c>
      <c r="E34" s="61">
        <f t="shared" si="3"/>
        <v>82.94083333333333</v>
      </c>
      <c r="F34" s="25">
        <v>-8790.6</v>
      </c>
      <c r="G34" s="25">
        <f t="shared" si="0"/>
        <v>13767.05</v>
      </c>
      <c r="H34" s="61">
        <f t="shared" si="4"/>
        <v>-56.611039064455206</v>
      </c>
      <c r="I34" s="86"/>
    </row>
    <row r="35" spans="1:9" ht="24.75" customHeight="1">
      <c r="A35" s="23" t="s">
        <v>376</v>
      </c>
      <c r="B35" s="64" t="s">
        <v>377</v>
      </c>
      <c r="C35" s="25">
        <v>0</v>
      </c>
      <c r="D35" s="25">
        <v>0</v>
      </c>
      <c r="E35" s="61">
        <v>0</v>
      </c>
      <c r="F35" s="25">
        <v>0</v>
      </c>
      <c r="G35" s="25">
        <f t="shared" si="0"/>
        <v>0</v>
      </c>
      <c r="H35" s="61">
        <v>0</v>
      </c>
      <c r="I35" s="86"/>
    </row>
    <row r="36" spans="1:8" ht="12.75">
      <c r="A36" s="21" t="s">
        <v>37</v>
      </c>
      <c r="B36" s="10" t="s">
        <v>38</v>
      </c>
      <c r="C36" s="11">
        <v>500000</v>
      </c>
      <c r="D36" s="11">
        <v>295742.32</v>
      </c>
      <c r="E36" s="55">
        <f t="shared" si="3"/>
        <v>59.148464000000004</v>
      </c>
      <c r="F36" s="11">
        <v>194026.69</v>
      </c>
      <c r="G36" s="25">
        <f t="shared" si="0"/>
        <v>101715.63</v>
      </c>
      <c r="H36" s="55">
        <f aca="true" t="shared" si="6" ref="H36:H45">D36/F36*100</f>
        <v>152.42352482537325</v>
      </c>
    </row>
    <row r="37" spans="1:9" ht="12.75">
      <c r="A37" s="23" t="s">
        <v>39</v>
      </c>
      <c r="B37" s="24" t="s">
        <v>38</v>
      </c>
      <c r="C37" s="25">
        <v>500000</v>
      </c>
      <c r="D37" s="25">
        <v>295742.32</v>
      </c>
      <c r="E37" s="61">
        <f t="shared" si="3"/>
        <v>59.148464000000004</v>
      </c>
      <c r="F37" s="25">
        <v>194026.69</v>
      </c>
      <c r="G37" s="25">
        <f t="shared" si="0"/>
        <v>101715.63</v>
      </c>
      <c r="H37" s="61">
        <f t="shared" si="6"/>
        <v>152.42352482537325</v>
      </c>
      <c r="I37" s="86"/>
    </row>
    <row r="38" spans="1:9" ht="24">
      <c r="A38" s="21" t="s">
        <v>185</v>
      </c>
      <c r="B38" s="10" t="s">
        <v>187</v>
      </c>
      <c r="C38" s="11">
        <v>500000</v>
      </c>
      <c r="D38" s="11">
        <v>360922.98</v>
      </c>
      <c r="E38" s="11">
        <f>D38/C38*100</f>
        <v>72.184596</v>
      </c>
      <c r="F38" s="11">
        <v>-100155.95</v>
      </c>
      <c r="G38" s="11">
        <f t="shared" si="0"/>
        <v>461078.93</v>
      </c>
      <c r="H38" s="11">
        <f t="shared" si="6"/>
        <v>-360.3609970251393</v>
      </c>
      <c r="I38" s="86"/>
    </row>
    <row r="39" spans="1:9" ht="24.75" customHeight="1">
      <c r="A39" s="27" t="s">
        <v>186</v>
      </c>
      <c r="B39" s="24" t="s">
        <v>188</v>
      </c>
      <c r="C39" s="25">
        <v>500000</v>
      </c>
      <c r="D39" s="25">
        <v>360922.98</v>
      </c>
      <c r="E39" s="61">
        <f aca="true" t="shared" si="7" ref="E39:E45">D39/C39*100</f>
        <v>72.184596</v>
      </c>
      <c r="F39" s="25">
        <v>-100155.95</v>
      </c>
      <c r="G39" s="25">
        <f t="shared" si="0"/>
        <v>461078.93</v>
      </c>
      <c r="H39" s="61">
        <f t="shared" si="6"/>
        <v>-360.3609970251393</v>
      </c>
      <c r="I39" s="86"/>
    </row>
    <row r="40" spans="1:9" ht="21.75">
      <c r="A40" s="90" t="s">
        <v>190</v>
      </c>
      <c r="B40" s="89" t="s">
        <v>191</v>
      </c>
      <c r="C40" s="87">
        <v>1500000</v>
      </c>
      <c r="D40" s="87">
        <v>729769</v>
      </c>
      <c r="E40" s="88">
        <f t="shared" si="7"/>
        <v>48.651266666666665</v>
      </c>
      <c r="F40" s="87">
        <v>456565</v>
      </c>
      <c r="G40" s="87">
        <f t="shared" si="0"/>
        <v>273204</v>
      </c>
      <c r="H40" s="88">
        <f t="shared" si="6"/>
        <v>159.83901525522106</v>
      </c>
      <c r="I40" s="86"/>
    </row>
    <row r="41" spans="1:9" ht="12.75">
      <c r="A41" s="27" t="s">
        <v>192</v>
      </c>
      <c r="B41" s="24" t="s">
        <v>193</v>
      </c>
      <c r="C41" s="25">
        <v>1500000</v>
      </c>
      <c r="D41" s="25">
        <v>729769</v>
      </c>
      <c r="E41" s="61">
        <f t="shared" si="7"/>
        <v>48.651266666666665</v>
      </c>
      <c r="F41" s="25">
        <v>456565</v>
      </c>
      <c r="G41" s="25">
        <f t="shared" si="0"/>
        <v>273204</v>
      </c>
      <c r="H41" s="61">
        <f t="shared" si="6"/>
        <v>159.83901525522106</v>
      </c>
      <c r="I41" s="86"/>
    </row>
    <row r="42" spans="1:9" ht="12.75">
      <c r="A42" s="27" t="s">
        <v>194</v>
      </c>
      <c r="B42" s="24" t="s">
        <v>195</v>
      </c>
      <c r="C42" s="25">
        <v>1500000</v>
      </c>
      <c r="D42" s="25">
        <v>729769</v>
      </c>
      <c r="E42" s="61">
        <f t="shared" si="7"/>
        <v>48.651266666666665</v>
      </c>
      <c r="F42" s="25">
        <v>456565</v>
      </c>
      <c r="G42" s="25">
        <f t="shared" si="0"/>
        <v>273204</v>
      </c>
      <c r="H42" s="61">
        <f t="shared" si="6"/>
        <v>159.83901525522106</v>
      </c>
      <c r="I42" s="86"/>
    </row>
    <row r="43" spans="1:8" ht="12.75">
      <c r="A43" s="3" t="s">
        <v>40</v>
      </c>
      <c r="B43" s="20" t="s">
        <v>41</v>
      </c>
      <c r="C43" s="5">
        <v>600000</v>
      </c>
      <c r="D43" s="5">
        <v>199595.34</v>
      </c>
      <c r="E43" s="5">
        <f t="shared" si="7"/>
        <v>33.26589</v>
      </c>
      <c r="F43" s="5">
        <v>118216.07</v>
      </c>
      <c r="G43" s="5">
        <f t="shared" si="0"/>
        <v>81379.26999999999</v>
      </c>
      <c r="H43" s="53">
        <f t="shared" si="6"/>
        <v>168.8394310519712</v>
      </c>
    </row>
    <row r="44" spans="1:8" ht="24">
      <c r="A44" s="9" t="s">
        <v>42</v>
      </c>
      <c r="B44" s="22" t="s">
        <v>43</v>
      </c>
      <c r="C44" s="11">
        <v>600000</v>
      </c>
      <c r="D44" s="11">
        <v>199595.34</v>
      </c>
      <c r="E44" s="54">
        <f t="shared" si="7"/>
        <v>33.26589</v>
      </c>
      <c r="F44" s="11">
        <v>118216.07</v>
      </c>
      <c r="G44" s="11">
        <f t="shared" si="0"/>
        <v>81379.26999999999</v>
      </c>
      <c r="H44" s="54">
        <f t="shared" si="6"/>
        <v>168.8394310519712</v>
      </c>
    </row>
    <row r="45" spans="1:8" ht="33.75">
      <c r="A45" s="27" t="s">
        <v>44</v>
      </c>
      <c r="B45" s="24" t="s">
        <v>45</v>
      </c>
      <c r="C45" s="25">
        <v>600000</v>
      </c>
      <c r="D45" s="25">
        <v>199595.34</v>
      </c>
      <c r="E45" s="61">
        <f t="shared" si="7"/>
        <v>33.26589</v>
      </c>
      <c r="F45" s="25">
        <v>118216.07</v>
      </c>
      <c r="G45" s="25">
        <f t="shared" si="0"/>
        <v>81379.26999999999</v>
      </c>
      <c r="H45" s="61">
        <f t="shared" si="6"/>
        <v>168.8394310519712</v>
      </c>
    </row>
    <row r="46" spans="1:8" ht="18" customHeight="1" hidden="1">
      <c r="A46" s="65"/>
      <c r="B46" s="66"/>
      <c r="C46" s="11"/>
      <c r="D46" s="11"/>
      <c r="E46" s="54"/>
      <c r="F46" s="11"/>
      <c r="G46" s="11"/>
      <c r="H46" s="54"/>
    </row>
    <row r="47" spans="1:8" s="113" customFormat="1" ht="40.5" customHeight="1">
      <c r="A47" s="114" t="s">
        <v>295</v>
      </c>
      <c r="B47" s="111" t="s">
        <v>296</v>
      </c>
      <c r="C47" s="112">
        <v>0</v>
      </c>
      <c r="D47" s="112">
        <v>0</v>
      </c>
      <c r="E47" s="53">
        <v>0</v>
      </c>
      <c r="F47" s="112">
        <v>-23161.71</v>
      </c>
      <c r="G47" s="112">
        <f aca="true" t="shared" si="8" ref="G47:G60">D47-F47</f>
        <v>23161.71</v>
      </c>
      <c r="H47" s="53">
        <f>D47/F47*100</f>
        <v>0</v>
      </c>
    </row>
    <row r="48" spans="1:8" s="102" customFormat="1" ht="27" customHeight="1">
      <c r="A48" s="110" t="s">
        <v>297</v>
      </c>
      <c r="B48" s="66" t="s">
        <v>298</v>
      </c>
      <c r="C48" s="11">
        <v>0</v>
      </c>
      <c r="D48" s="11">
        <v>0</v>
      </c>
      <c r="E48" s="54">
        <v>0</v>
      </c>
      <c r="F48" s="11">
        <v>-2496</v>
      </c>
      <c r="G48" s="11">
        <f t="shared" si="8"/>
        <v>2496</v>
      </c>
      <c r="H48" s="54">
        <f>D48/F48*100</f>
        <v>0</v>
      </c>
    </row>
    <row r="49" spans="1:8" s="102" customFormat="1" ht="38.25" customHeight="1">
      <c r="A49" s="116" t="s">
        <v>303</v>
      </c>
      <c r="B49" s="66" t="s">
        <v>304</v>
      </c>
      <c r="C49" s="11">
        <v>0</v>
      </c>
      <c r="D49" s="11">
        <v>0</v>
      </c>
      <c r="E49" s="54">
        <v>0</v>
      </c>
      <c r="F49" s="11">
        <v>-2496</v>
      </c>
      <c r="G49" s="11">
        <f t="shared" si="8"/>
        <v>2496</v>
      </c>
      <c r="H49" s="54">
        <f>D49/F49*100</f>
        <v>0</v>
      </c>
    </row>
    <row r="50" spans="1:8" s="102" customFormat="1" ht="15.75" customHeight="1">
      <c r="A50" s="110" t="s">
        <v>306</v>
      </c>
      <c r="B50" s="66" t="s">
        <v>305</v>
      </c>
      <c r="C50" s="11">
        <v>0</v>
      </c>
      <c r="D50" s="11">
        <v>0</v>
      </c>
      <c r="E50" s="54">
        <v>0</v>
      </c>
      <c r="F50" s="11">
        <v>-1</v>
      </c>
      <c r="G50" s="11">
        <f t="shared" si="8"/>
        <v>1</v>
      </c>
      <c r="H50" s="54">
        <f>D50/F50*100</f>
        <v>0</v>
      </c>
    </row>
    <row r="51" spans="1:8" s="102" customFormat="1" ht="15.75" customHeight="1">
      <c r="A51" s="116" t="s">
        <v>307</v>
      </c>
      <c r="B51" s="66" t="s">
        <v>308</v>
      </c>
      <c r="C51" s="11">
        <v>0</v>
      </c>
      <c r="D51" s="11">
        <v>0</v>
      </c>
      <c r="E51" s="54">
        <v>0</v>
      </c>
      <c r="F51" s="11">
        <v>-1</v>
      </c>
      <c r="G51" s="11">
        <f t="shared" si="8"/>
        <v>1</v>
      </c>
      <c r="H51" s="54">
        <f>D51/F51*100</f>
        <v>0</v>
      </c>
    </row>
    <row r="52" spans="1:8" s="102" customFormat="1" ht="15.75" customHeight="1">
      <c r="A52" s="121" t="s">
        <v>364</v>
      </c>
      <c r="B52" s="122" t="s">
        <v>365</v>
      </c>
      <c r="C52" s="37">
        <v>0</v>
      </c>
      <c r="D52" s="37">
        <v>0</v>
      </c>
      <c r="E52" s="54">
        <v>0</v>
      </c>
      <c r="F52" s="37">
        <v>26.68</v>
      </c>
      <c r="G52" s="37">
        <f t="shared" si="8"/>
        <v>-26.68</v>
      </c>
      <c r="H52" s="54">
        <v>0</v>
      </c>
    </row>
    <row r="53" spans="1:8" s="86" customFormat="1" ht="15.75" customHeight="1">
      <c r="A53" s="118" t="s">
        <v>366</v>
      </c>
      <c r="B53" s="119" t="s">
        <v>367</v>
      </c>
      <c r="C53" s="25">
        <v>0</v>
      </c>
      <c r="D53" s="25">
        <v>0</v>
      </c>
      <c r="E53" s="61">
        <v>0</v>
      </c>
      <c r="F53" s="25">
        <v>26.68</v>
      </c>
      <c r="G53" s="25">
        <f t="shared" si="8"/>
        <v>-26.68</v>
      </c>
      <c r="H53" s="61">
        <v>0</v>
      </c>
    </row>
    <row r="54" spans="1:8" s="102" customFormat="1" ht="26.25" customHeight="1">
      <c r="A54" s="116" t="s">
        <v>315</v>
      </c>
      <c r="B54" s="66" t="s">
        <v>316</v>
      </c>
      <c r="C54" s="11">
        <v>0</v>
      </c>
      <c r="D54" s="11">
        <v>0</v>
      </c>
      <c r="E54" s="54">
        <v>0</v>
      </c>
      <c r="F54" s="11">
        <v>-420.39</v>
      </c>
      <c r="G54" s="11">
        <f t="shared" si="8"/>
        <v>420.39</v>
      </c>
      <c r="H54" s="54">
        <f>D54/F54*100</f>
        <v>0</v>
      </c>
    </row>
    <row r="55" spans="1:8" s="102" customFormat="1" ht="15.75" customHeight="1">
      <c r="A55" s="116" t="s">
        <v>317</v>
      </c>
      <c r="B55" s="66" t="s">
        <v>318</v>
      </c>
      <c r="C55" s="11">
        <v>0</v>
      </c>
      <c r="D55" s="11">
        <v>0</v>
      </c>
      <c r="E55" s="54">
        <v>0</v>
      </c>
      <c r="F55" s="11">
        <v>-420.39</v>
      </c>
      <c r="G55" s="11">
        <f t="shared" si="8"/>
        <v>420.39</v>
      </c>
      <c r="H55" s="54">
        <f>D55/F55*100</f>
        <v>0</v>
      </c>
    </row>
    <row r="56" spans="1:8" s="102" customFormat="1" ht="15.75" customHeight="1">
      <c r="A56" s="116" t="s">
        <v>319</v>
      </c>
      <c r="B56" s="66" t="s">
        <v>320</v>
      </c>
      <c r="C56" s="11">
        <v>0</v>
      </c>
      <c r="D56" s="11">
        <v>0</v>
      </c>
      <c r="E56" s="54">
        <v>0</v>
      </c>
      <c r="F56" s="11">
        <v>-20271</v>
      </c>
      <c r="G56" s="11">
        <f t="shared" si="8"/>
        <v>20271</v>
      </c>
      <c r="H56" s="54">
        <f>D56/F56*100</f>
        <v>0</v>
      </c>
    </row>
    <row r="57" spans="1:8" s="102" customFormat="1" ht="39.75" customHeight="1">
      <c r="A57" s="116" t="s">
        <v>368</v>
      </c>
      <c r="B57" s="66" t="s">
        <v>369</v>
      </c>
      <c r="C57" s="11">
        <v>0</v>
      </c>
      <c r="D57" s="11">
        <v>0</v>
      </c>
      <c r="E57" s="54">
        <v>0</v>
      </c>
      <c r="F57" s="11">
        <v>-11</v>
      </c>
      <c r="G57" s="11">
        <f t="shared" si="8"/>
        <v>11</v>
      </c>
      <c r="H57" s="54">
        <v>0</v>
      </c>
    </row>
    <row r="58" spans="1:8" s="102" customFormat="1" ht="53.25" customHeight="1">
      <c r="A58" s="116" t="s">
        <v>370</v>
      </c>
      <c r="B58" s="66" t="s">
        <v>371</v>
      </c>
      <c r="C58" s="11">
        <v>0</v>
      </c>
      <c r="D58" s="11">
        <v>0</v>
      </c>
      <c r="E58" s="54">
        <v>0</v>
      </c>
      <c r="F58" s="11">
        <v>-11</v>
      </c>
      <c r="G58" s="11">
        <f t="shared" si="8"/>
        <v>11</v>
      </c>
      <c r="H58" s="54">
        <v>0</v>
      </c>
    </row>
    <row r="59" spans="1:8" s="102" customFormat="1" ht="15.75" customHeight="1">
      <c r="A59" s="116" t="s">
        <v>321</v>
      </c>
      <c r="B59" s="66" t="s">
        <v>332</v>
      </c>
      <c r="C59" s="11">
        <v>0</v>
      </c>
      <c r="D59" s="11">
        <v>0</v>
      </c>
      <c r="E59" s="54">
        <v>0</v>
      </c>
      <c r="F59" s="11">
        <v>-20260</v>
      </c>
      <c r="G59" s="11">
        <f t="shared" si="8"/>
        <v>20260</v>
      </c>
      <c r="H59" s="54">
        <f>D59/F59*100</f>
        <v>0</v>
      </c>
    </row>
    <row r="60" spans="1:8" s="86" customFormat="1" ht="25.5" customHeight="1">
      <c r="A60" s="118" t="s">
        <v>333</v>
      </c>
      <c r="B60" s="119" t="s">
        <v>334</v>
      </c>
      <c r="C60" s="25">
        <v>0</v>
      </c>
      <c r="D60" s="25">
        <v>0</v>
      </c>
      <c r="E60" s="61">
        <v>0</v>
      </c>
      <c r="F60" s="25">
        <v>-20260</v>
      </c>
      <c r="G60" s="25">
        <f t="shared" si="8"/>
        <v>20260</v>
      </c>
      <c r="H60" s="61">
        <f>D60/F60*100</f>
        <v>0</v>
      </c>
    </row>
    <row r="61" spans="1:8" ht="12.75">
      <c r="A61" s="28"/>
      <c r="B61" s="7" t="s">
        <v>46</v>
      </c>
      <c r="C61" s="29">
        <f>C62+C67+C74+C80+C88+C91</f>
        <v>3650170</v>
      </c>
      <c r="D61" s="29">
        <f>D62+D67+D74+D80+D88+D91</f>
        <v>1255561.8399999999</v>
      </c>
      <c r="E61" s="62">
        <f aca="true" t="shared" si="9" ref="E61:E77">D61/C61*100</f>
        <v>34.39735245207757</v>
      </c>
      <c r="F61" s="29">
        <f>F62+F67+F74+F80+F88+F91</f>
        <v>1147989.75</v>
      </c>
      <c r="G61" s="29">
        <f aca="true" t="shared" si="10" ref="G61:G83">D61-F61</f>
        <v>107572.08999999985</v>
      </c>
      <c r="H61" s="62">
        <f aca="true" t="shared" si="11" ref="H61:H80">D61/F61*100</f>
        <v>109.37047477993596</v>
      </c>
    </row>
    <row r="62" spans="1:8" ht="38.25">
      <c r="A62" s="3" t="s">
        <v>47</v>
      </c>
      <c r="B62" s="30" t="s">
        <v>48</v>
      </c>
      <c r="C62" s="5">
        <v>550000</v>
      </c>
      <c r="D62" s="5">
        <v>142263.21</v>
      </c>
      <c r="E62" s="53">
        <f t="shared" si="9"/>
        <v>25.86603818181818</v>
      </c>
      <c r="F62" s="5">
        <v>343404.71</v>
      </c>
      <c r="G62" s="5">
        <f t="shared" si="10"/>
        <v>-201141.50000000003</v>
      </c>
      <c r="H62" s="53">
        <f t="shared" si="11"/>
        <v>41.427273959055476</v>
      </c>
    </row>
    <row r="63" spans="1:8" ht="60">
      <c r="A63" s="9" t="s">
        <v>49</v>
      </c>
      <c r="B63" s="19" t="s">
        <v>50</v>
      </c>
      <c r="C63" s="11">
        <v>550000</v>
      </c>
      <c r="D63" s="11">
        <v>142263.21</v>
      </c>
      <c r="E63" s="54">
        <f t="shared" si="9"/>
        <v>25.86603818181818</v>
      </c>
      <c r="F63" s="11">
        <v>343404.71</v>
      </c>
      <c r="G63" s="11">
        <f t="shared" si="10"/>
        <v>-201141.50000000003</v>
      </c>
      <c r="H63" s="54">
        <f t="shared" si="11"/>
        <v>41.427273959055476</v>
      </c>
    </row>
    <row r="64" spans="1:8" ht="45">
      <c r="A64" s="26" t="s">
        <v>51</v>
      </c>
      <c r="B64" s="13" t="s">
        <v>52</v>
      </c>
      <c r="C64" s="14">
        <v>550000</v>
      </c>
      <c r="D64" s="14">
        <v>142263.21</v>
      </c>
      <c r="E64" s="56">
        <f t="shared" si="9"/>
        <v>25.86603818181818</v>
      </c>
      <c r="F64" s="14">
        <v>343404.71</v>
      </c>
      <c r="G64" s="14">
        <f t="shared" si="10"/>
        <v>-201141.50000000003</v>
      </c>
      <c r="H64" s="56">
        <f t="shared" si="11"/>
        <v>41.427273959055476</v>
      </c>
    </row>
    <row r="65" spans="1:8" ht="58.5" customHeight="1">
      <c r="A65" s="26" t="s">
        <v>181</v>
      </c>
      <c r="B65" s="82" t="s">
        <v>182</v>
      </c>
      <c r="C65" s="14">
        <v>300000</v>
      </c>
      <c r="D65" s="14">
        <v>106179.85</v>
      </c>
      <c r="E65" s="56">
        <f t="shared" si="9"/>
        <v>35.393283333333336</v>
      </c>
      <c r="F65" s="14">
        <v>286520.77</v>
      </c>
      <c r="G65" s="14">
        <f t="shared" si="10"/>
        <v>-180340.92</v>
      </c>
      <c r="H65" s="56">
        <f t="shared" si="11"/>
        <v>37.05834310022272</v>
      </c>
    </row>
    <row r="66" spans="1:8" ht="60" customHeight="1">
      <c r="A66" s="27" t="s">
        <v>53</v>
      </c>
      <c r="B66" s="24" t="s">
        <v>54</v>
      </c>
      <c r="C66" s="25">
        <v>250000</v>
      </c>
      <c r="D66" s="25">
        <v>36083.36</v>
      </c>
      <c r="E66" s="61">
        <f t="shared" si="9"/>
        <v>14.433344</v>
      </c>
      <c r="F66" s="25">
        <v>56883.94</v>
      </c>
      <c r="G66" s="25">
        <f t="shared" si="10"/>
        <v>-20800.58</v>
      </c>
      <c r="H66" s="61">
        <f t="shared" si="11"/>
        <v>63.43329945147963</v>
      </c>
    </row>
    <row r="67" spans="1:8" ht="27" customHeight="1">
      <c r="A67" s="3" t="s">
        <v>55</v>
      </c>
      <c r="B67" s="30" t="s">
        <v>56</v>
      </c>
      <c r="C67" s="5">
        <v>10400</v>
      </c>
      <c r="D67" s="5">
        <v>5124.29</v>
      </c>
      <c r="E67" s="53">
        <f t="shared" si="9"/>
        <v>49.27201923076923</v>
      </c>
      <c r="F67" s="5">
        <v>7202.96</v>
      </c>
      <c r="G67" s="5">
        <f t="shared" si="10"/>
        <v>-2078.67</v>
      </c>
      <c r="H67" s="53">
        <f t="shared" si="11"/>
        <v>71.14144740495574</v>
      </c>
    </row>
    <row r="68" spans="1:8" ht="12.75">
      <c r="A68" s="9" t="s">
        <v>57</v>
      </c>
      <c r="B68" s="22" t="s">
        <v>58</v>
      </c>
      <c r="C68" s="11">
        <v>10400</v>
      </c>
      <c r="D68" s="11">
        <v>5124.29</v>
      </c>
      <c r="E68" s="54">
        <f t="shared" si="9"/>
        <v>49.27201923076923</v>
      </c>
      <c r="F68" s="11">
        <v>7202.96</v>
      </c>
      <c r="G68" s="11">
        <f t="shared" si="10"/>
        <v>-2078.67</v>
      </c>
      <c r="H68" s="54">
        <f t="shared" si="11"/>
        <v>71.14144740495574</v>
      </c>
    </row>
    <row r="69" spans="1:8" ht="22.5">
      <c r="A69" s="23" t="s">
        <v>59</v>
      </c>
      <c r="B69" s="24" t="s">
        <v>60</v>
      </c>
      <c r="C69" s="25">
        <v>3900</v>
      </c>
      <c r="D69" s="25">
        <v>1038.21</v>
      </c>
      <c r="E69" s="61">
        <f t="shared" si="9"/>
        <v>26.62076923076923</v>
      </c>
      <c r="F69" s="25">
        <v>3634.35</v>
      </c>
      <c r="G69" s="25">
        <f t="shared" si="10"/>
        <v>-2596.14</v>
      </c>
      <c r="H69" s="61">
        <f t="shared" si="11"/>
        <v>28.566593751289776</v>
      </c>
    </row>
    <row r="70" spans="1:8" ht="12.75">
      <c r="A70" s="58" t="s">
        <v>116</v>
      </c>
      <c r="B70" s="59" t="s">
        <v>115</v>
      </c>
      <c r="C70" s="25">
        <v>1500</v>
      </c>
      <c r="D70" s="25">
        <v>0</v>
      </c>
      <c r="E70" s="61">
        <f t="shared" si="9"/>
        <v>0</v>
      </c>
      <c r="F70" s="25">
        <v>0</v>
      </c>
      <c r="G70" s="25">
        <f>D70-F70</f>
        <v>0</v>
      </c>
      <c r="H70" s="61">
        <v>0</v>
      </c>
    </row>
    <row r="71" spans="1:8" ht="12.75">
      <c r="A71" s="23" t="s">
        <v>61</v>
      </c>
      <c r="B71" s="24" t="s">
        <v>62</v>
      </c>
      <c r="C71" s="25">
        <v>5000</v>
      </c>
      <c r="D71" s="25">
        <v>4086.08</v>
      </c>
      <c r="E71" s="61">
        <f t="shared" si="9"/>
        <v>81.7216</v>
      </c>
      <c r="F71" s="25">
        <v>3568.61</v>
      </c>
      <c r="G71" s="25">
        <f>D71-F71</f>
        <v>517.4699999999998</v>
      </c>
      <c r="H71" s="61">
        <f t="shared" si="11"/>
        <v>114.50060387657939</v>
      </c>
    </row>
    <row r="72" spans="1:8" ht="12.75">
      <c r="A72" s="23" t="s">
        <v>207</v>
      </c>
      <c r="B72" s="24" t="s">
        <v>208</v>
      </c>
      <c r="C72" s="25">
        <v>4500</v>
      </c>
      <c r="D72" s="25">
        <v>4086.08</v>
      </c>
      <c r="E72" s="61">
        <f t="shared" si="9"/>
        <v>90.80177777777779</v>
      </c>
      <c r="F72" s="25">
        <v>3568.61</v>
      </c>
      <c r="G72" s="25">
        <f>D72-F72</f>
        <v>517.4699999999998</v>
      </c>
      <c r="H72" s="61">
        <f t="shared" si="11"/>
        <v>114.50060387657939</v>
      </c>
    </row>
    <row r="73" spans="1:8" ht="12.75">
      <c r="A73" s="23" t="s">
        <v>209</v>
      </c>
      <c r="B73" s="24" t="s">
        <v>210</v>
      </c>
      <c r="C73" s="25">
        <v>500</v>
      </c>
      <c r="D73" s="25">
        <v>0</v>
      </c>
      <c r="E73" s="61">
        <v>0</v>
      </c>
      <c r="F73" s="25">
        <v>0</v>
      </c>
      <c r="G73" s="25">
        <f>D73-F73</f>
        <v>0</v>
      </c>
      <c r="H73" s="61">
        <v>0</v>
      </c>
    </row>
    <row r="74" spans="1:8" ht="25.5">
      <c r="A74" s="15" t="s">
        <v>63</v>
      </c>
      <c r="B74" s="16" t="s">
        <v>64</v>
      </c>
      <c r="C74" s="5">
        <v>2261000</v>
      </c>
      <c r="D74" s="5">
        <v>747590.12</v>
      </c>
      <c r="E74" s="53">
        <f t="shared" si="9"/>
        <v>33.064578505086246</v>
      </c>
      <c r="F74" s="5">
        <v>672065.88</v>
      </c>
      <c r="G74" s="5">
        <f t="shared" si="10"/>
        <v>75524.23999999999</v>
      </c>
      <c r="H74" s="53">
        <f t="shared" si="11"/>
        <v>111.23762450193126</v>
      </c>
    </row>
    <row r="75" spans="1:8" ht="12.75">
      <c r="A75" s="18" t="s">
        <v>65</v>
      </c>
      <c r="B75" s="19" t="s">
        <v>66</v>
      </c>
      <c r="C75" s="11">
        <v>2016000</v>
      </c>
      <c r="D75" s="11">
        <v>632875.51</v>
      </c>
      <c r="E75" s="54">
        <f t="shared" si="9"/>
        <v>31.392634424603177</v>
      </c>
      <c r="F75" s="11">
        <v>572624.46</v>
      </c>
      <c r="G75" s="11">
        <f t="shared" si="10"/>
        <v>60251.05000000005</v>
      </c>
      <c r="H75" s="54">
        <f t="shared" si="11"/>
        <v>110.52191343694959</v>
      </c>
    </row>
    <row r="76" spans="1:8" ht="12.75">
      <c r="A76" s="12" t="s">
        <v>67</v>
      </c>
      <c r="B76" s="13" t="s">
        <v>68</v>
      </c>
      <c r="C76" s="14">
        <v>2016000</v>
      </c>
      <c r="D76" s="14">
        <v>632875.51</v>
      </c>
      <c r="E76" s="56">
        <f t="shared" si="9"/>
        <v>31.392634424603177</v>
      </c>
      <c r="F76" s="14">
        <v>572624.46</v>
      </c>
      <c r="G76" s="14">
        <f t="shared" si="10"/>
        <v>60251.05000000005</v>
      </c>
      <c r="H76" s="56">
        <f t="shared" si="11"/>
        <v>110.52191343694959</v>
      </c>
    </row>
    <row r="77" spans="1:8" ht="22.5">
      <c r="A77" s="23" t="s">
        <v>69</v>
      </c>
      <c r="B77" s="24" t="s">
        <v>70</v>
      </c>
      <c r="C77" s="25">
        <v>2016000</v>
      </c>
      <c r="D77" s="25">
        <v>632875.51</v>
      </c>
      <c r="E77" s="61">
        <f t="shared" si="9"/>
        <v>31.392634424603177</v>
      </c>
      <c r="F77" s="25">
        <v>572624.46</v>
      </c>
      <c r="G77" s="25">
        <f t="shared" si="10"/>
        <v>60251.05000000005</v>
      </c>
      <c r="H77" s="61">
        <f t="shared" si="11"/>
        <v>110.52191343694959</v>
      </c>
    </row>
    <row r="78" spans="1:8" s="85" customFormat="1" ht="12">
      <c r="A78" s="18" t="s">
        <v>238</v>
      </c>
      <c r="B78" s="19" t="s">
        <v>239</v>
      </c>
      <c r="C78" s="11">
        <v>245000</v>
      </c>
      <c r="D78" s="11">
        <v>114714.61</v>
      </c>
      <c r="E78" s="55">
        <f>D78/C78*100</f>
        <v>46.822289795918365</v>
      </c>
      <c r="F78" s="104">
        <v>99441.42</v>
      </c>
      <c r="G78" s="11">
        <f>D78-F78</f>
        <v>15273.190000000002</v>
      </c>
      <c r="H78" s="55">
        <f>D78/F78*100</f>
        <v>115.35898220278833</v>
      </c>
    </row>
    <row r="79" spans="1:8" ht="24" customHeight="1">
      <c r="A79" s="23" t="s">
        <v>240</v>
      </c>
      <c r="B79" s="24" t="s">
        <v>241</v>
      </c>
      <c r="C79" s="25">
        <v>245000</v>
      </c>
      <c r="D79" s="25">
        <v>114714.61</v>
      </c>
      <c r="E79" s="61">
        <f>D79/C79*100</f>
        <v>46.822289795918365</v>
      </c>
      <c r="F79" s="105">
        <v>99441.42</v>
      </c>
      <c r="G79" s="25">
        <f>D79-F79</f>
        <v>15273.190000000002</v>
      </c>
      <c r="H79" s="61">
        <f>D79/F79*100</f>
        <v>115.35898220278833</v>
      </c>
    </row>
    <row r="80" spans="1:8" ht="25.5">
      <c r="A80" s="3" t="s">
        <v>72</v>
      </c>
      <c r="B80" s="20" t="s">
        <v>73</v>
      </c>
      <c r="C80" s="5">
        <v>550000</v>
      </c>
      <c r="D80" s="5">
        <v>184826.24</v>
      </c>
      <c r="E80" s="53">
        <f>D80/C80*100</f>
        <v>33.60477090909091</v>
      </c>
      <c r="F80" s="5">
        <v>76839.83</v>
      </c>
      <c r="G80" s="5">
        <f t="shared" si="10"/>
        <v>107986.40999999999</v>
      </c>
      <c r="H80" s="53">
        <f t="shared" si="11"/>
        <v>240.53442075548577</v>
      </c>
    </row>
    <row r="81" spans="1:8" ht="59.25" customHeight="1">
      <c r="A81" s="9" t="s">
        <v>74</v>
      </c>
      <c r="B81" s="19" t="s">
        <v>75</v>
      </c>
      <c r="C81" s="11">
        <v>200000</v>
      </c>
      <c r="D81" s="11">
        <v>0</v>
      </c>
      <c r="E81" s="54">
        <v>0</v>
      </c>
      <c r="F81" s="11">
        <v>0</v>
      </c>
      <c r="G81" s="11">
        <f t="shared" si="10"/>
        <v>0</v>
      </c>
      <c r="H81" s="54">
        <v>0</v>
      </c>
    </row>
    <row r="82" spans="1:8" ht="72" customHeight="1">
      <c r="A82" s="26" t="s">
        <v>76</v>
      </c>
      <c r="B82" s="19" t="s">
        <v>77</v>
      </c>
      <c r="C82" s="14">
        <v>200000</v>
      </c>
      <c r="D82" s="14">
        <v>0</v>
      </c>
      <c r="E82" s="54">
        <v>0</v>
      </c>
      <c r="F82" s="14">
        <v>0</v>
      </c>
      <c r="G82" s="14">
        <f t="shared" si="10"/>
        <v>0</v>
      </c>
      <c r="H82" s="56">
        <v>0</v>
      </c>
    </row>
    <row r="83" spans="1:8" ht="72.75" customHeight="1">
      <c r="A83" s="27" t="s">
        <v>78</v>
      </c>
      <c r="B83" s="91" t="s">
        <v>79</v>
      </c>
      <c r="C83" s="25">
        <v>200000</v>
      </c>
      <c r="D83" s="25">
        <v>0</v>
      </c>
      <c r="E83" s="54">
        <v>0</v>
      </c>
      <c r="F83" s="25">
        <v>0</v>
      </c>
      <c r="G83" s="14">
        <f t="shared" si="10"/>
        <v>0</v>
      </c>
      <c r="H83" s="61">
        <v>0</v>
      </c>
    </row>
    <row r="84" spans="1:9" ht="22.5" customHeight="1">
      <c r="A84" s="9" t="s">
        <v>80</v>
      </c>
      <c r="B84" s="19" t="s">
        <v>81</v>
      </c>
      <c r="C84" s="11">
        <v>350000</v>
      </c>
      <c r="D84" s="11">
        <v>184826.24</v>
      </c>
      <c r="E84" s="55">
        <f aca="true" t="shared" si="12" ref="E84:E92">D84/C84*100</f>
        <v>52.80749714285714</v>
      </c>
      <c r="F84" s="11">
        <v>76839.83</v>
      </c>
      <c r="G84" s="11">
        <f aca="true" t="shared" si="13" ref="G84:G92">D84-F84</f>
        <v>107986.40999999999</v>
      </c>
      <c r="H84" s="55">
        <f aca="true" t="shared" si="14" ref="H84:H92">D84/F84*100</f>
        <v>240.53442075548577</v>
      </c>
      <c r="I84" s="85"/>
    </row>
    <row r="85" spans="1:8" ht="22.5">
      <c r="A85" s="26" t="s">
        <v>82</v>
      </c>
      <c r="B85" s="13" t="s">
        <v>83</v>
      </c>
      <c r="C85" s="14">
        <v>350000</v>
      </c>
      <c r="D85" s="14">
        <v>184826.24</v>
      </c>
      <c r="E85" s="56">
        <f t="shared" si="12"/>
        <v>52.80749714285714</v>
      </c>
      <c r="F85" s="14">
        <v>76839.83</v>
      </c>
      <c r="G85" s="14">
        <f t="shared" si="13"/>
        <v>107986.40999999999</v>
      </c>
      <c r="H85" s="56">
        <f t="shared" si="14"/>
        <v>240.53442075548577</v>
      </c>
    </row>
    <row r="86" spans="1:8" ht="46.5" customHeight="1">
      <c r="A86" s="27" t="s">
        <v>183</v>
      </c>
      <c r="B86" s="24" t="s">
        <v>184</v>
      </c>
      <c r="C86" s="25">
        <v>250000</v>
      </c>
      <c r="D86" s="25">
        <v>156281.98</v>
      </c>
      <c r="E86" s="56">
        <f t="shared" si="12"/>
        <v>62.512792000000005</v>
      </c>
      <c r="F86" s="25">
        <v>58759.48</v>
      </c>
      <c r="G86" s="25">
        <f t="shared" si="13"/>
        <v>97522.5</v>
      </c>
      <c r="H86" s="61">
        <f t="shared" si="14"/>
        <v>265.9689636463767</v>
      </c>
    </row>
    <row r="87" spans="1:8" ht="34.5" customHeight="1">
      <c r="A87" s="27" t="s">
        <v>84</v>
      </c>
      <c r="B87" s="24" t="s">
        <v>85</v>
      </c>
      <c r="C87" s="25">
        <v>100000</v>
      </c>
      <c r="D87" s="25">
        <v>28544.26</v>
      </c>
      <c r="E87" s="61">
        <f t="shared" si="12"/>
        <v>28.544259999999998</v>
      </c>
      <c r="F87" s="25">
        <v>18080.35</v>
      </c>
      <c r="G87" s="25">
        <f t="shared" si="13"/>
        <v>10463.91</v>
      </c>
      <c r="H87" s="61">
        <f t="shared" si="14"/>
        <v>157.87448804918048</v>
      </c>
    </row>
    <row r="88" spans="1:8" s="113" customFormat="1" ht="20.25" customHeight="1">
      <c r="A88" s="3" t="s">
        <v>322</v>
      </c>
      <c r="B88" s="16" t="s">
        <v>323</v>
      </c>
      <c r="C88" s="5">
        <v>106000</v>
      </c>
      <c r="D88" s="5">
        <v>30634.07</v>
      </c>
      <c r="E88" s="53">
        <f t="shared" si="12"/>
        <v>28.90006603773585</v>
      </c>
      <c r="F88" s="5">
        <v>22177.48</v>
      </c>
      <c r="G88" s="5">
        <f>D88-F88</f>
        <v>8456.59</v>
      </c>
      <c r="H88" s="53">
        <f>D88/F88*100</f>
        <v>138.13142881878372</v>
      </c>
    </row>
    <row r="89" spans="1:8" s="102" customFormat="1" ht="44.25" customHeight="1">
      <c r="A89" s="21" t="s">
        <v>324</v>
      </c>
      <c r="B89" s="46" t="s">
        <v>325</v>
      </c>
      <c r="C89" s="37">
        <v>106000</v>
      </c>
      <c r="D89" s="37">
        <v>30634.07</v>
      </c>
      <c r="E89" s="54">
        <f t="shared" si="12"/>
        <v>28.90006603773585</v>
      </c>
      <c r="F89" s="37">
        <v>22177.48</v>
      </c>
      <c r="G89" s="37">
        <f>D89-F89</f>
        <v>8456.59</v>
      </c>
      <c r="H89" s="54">
        <f>D89/F89*100</f>
        <v>138.13142881878372</v>
      </c>
    </row>
    <row r="90" spans="1:8" ht="36" customHeight="1">
      <c r="A90" s="27" t="s">
        <v>326</v>
      </c>
      <c r="B90" s="24" t="s">
        <v>327</v>
      </c>
      <c r="C90" s="25">
        <v>106000</v>
      </c>
      <c r="D90" s="25">
        <v>30634.07</v>
      </c>
      <c r="E90" s="61">
        <f t="shared" si="12"/>
        <v>28.90006603773585</v>
      </c>
      <c r="F90" s="25">
        <v>22177.48</v>
      </c>
      <c r="G90" s="25">
        <f>D90-F90</f>
        <v>8456.59</v>
      </c>
      <c r="H90" s="61">
        <f>D90/F90*100</f>
        <v>138.13142881878372</v>
      </c>
    </row>
    <row r="91" spans="1:8" ht="17.25" customHeight="1">
      <c r="A91" s="3" t="s">
        <v>86</v>
      </c>
      <c r="B91" s="30" t="s">
        <v>87</v>
      </c>
      <c r="C91" s="5">
        <v>172770</v>
      </c>
      <c r="D91" s="5">
        <v>145123.91</v>
      </c>
      <c r="E91" s="53">
        <f t="shared" si="12"/>
        <v>83.99832725588934</v>
      </c>
      <c r="F91" s="5">
        <v>26298.89</v>
      </c>
      <c r="G91" s="5">
        <f t="shared" si="13"/>
        <v>118825.02</v>
      </c>
      <c r="H91" s="53">
        <f t="shared" si="14"/>
        <v>551.8252291256399</v>
      </c>
    </row>
    <row r="92" spans="1:8" s="102" customFormat="1" ht="38.25" customHeight="1">
      <c r="A92" s="21" t="s">
        <v>242</v>
      </c>
      <c r="B92" s="83" t="s">
        <v>243</v>
      </c>
      <c r="C92" s="37">
        <v>172770</v>
      </c>
      <c r="D92" s="37">
        <v>145235.51</v>
      </c>
      <c r="E92" s="54">
        <f t="shared" si="12"/>
        <v>84.06292180355386</v>
      </c>
      <c r="F92" s="37">
        <v>26298.89</v>
      </c>
      <c r="G92" s="37">
        <f t="shared" si="13"/>
        <v>118936.62000000001</v>
      </c>
      <c r="H92" s="54">
        <f t="shared" si="14"/>
        <v>552.2495816363353</v>
      </c>
    </row>
    <row r="93" spans="1:8" s="102" customFormat="1" ht="51.75" customHeight="1">
      <c r="A93" s="21" t="s">
        <v>344</v>
      </c>
      <c r="B93" s="83" t="s">
        <v>345</v>
      </c>
      <c r="C93" s="37">
        <v>0</v>
      </c>
      <c r="D93" s="37">
        <v>3500</v>
      </c>
      <c r="E93" s="54">
        <v>0</v>
      </c>
      <c r="F93" s="37">
        <v>250</v>
      </c>
      <c r="G93" s="37">
        <f>D93-F93</f>
        <v>3250</v>
      </c>
      <c r="H93" s="54">
        <f>D93/F93*100</f>
        <v>1400</v>
      </c>
    </row>
    <row r="94" spans="1:8" s="86" customFormat="1" ht="59.25" customHeight="1">
      <c r="A94" s="27" t="s">
        <v>346</v>
      </c>
      <c r="B94" s="31" t="s">
        <v>347</v>
      </c>
      <c r="C94" s="25">
        <v>0</v>
      </c>
      <c r="D94" s="25">
        <v>3500</v>
      </c>
      <c r="E94" s="61">
        <v>0</v>
      </c>
      <c r="F94" s="25">
        <v>250</v>
      </c>
      <c r="G94" s="25">
        <f>D94-F94</f>
        <v>3250</v>
      </c>
      <c r="H94" s="61">
        <f>D94/F94*100</f>
        <v>1400</v>
      </c>
    </row>
    <row r="95" spans="1:8" s="85" customFormat="1" ht="63" customHeight="1">
      <c r="A95" s="9" t="s">
        <v>263</v>
      </c>
      <c r="B95" s="22" t="s">
        <v>264</v>
      </c>
      <c r="C95" s="11">
        <v>21500</v>
      </c>
      <c r="D95" s="11">
        <v>7969.87</v>
      </c>
      <c r="E95" s="55">
        <f aca="true" t="shared" si="15" ref="E95:E100">D95/C95*100</f>
        <v>37.069162790697675</v>
      </c>
      <c r="F95" s="11">
        <v>16250</v>
      </c>
      <c r="G95" s="11">
        <f aca="true" t="shared" si="16" ref="G95:G125">D95-F95</f>
        <v>-8280.130000000001</v>
      </c>
      <c r="H95" s="55">
        <f>D95/F95*100</f>
        <v>49.045353846153844</v>
      </c>
    </row>
    <row r="96" spans="1:8" s="86" customFormat="1" ht="75" customHeight="1">
      <c r="A96" s="27" t="s">
        <v>261</v>
      </c>
      <c r="B96" s="31" t="s">
        <v>262</v>
      </c>
      <c r="C96" s="25">
        <v>21500</v>
      </c>
      <c r="D96" s="25">
        <v>7969.87</v>
      </c>
      <c r="E96" s="61">
        <f t="shared" si="15"/>
        <v>37.069162790697675</v>
      </c>
      <c r="F96" s="25">
        <v>16250</v>
      </c>
      <c r="G96" s="25">
        <f t="shared" si="16"/>
        <v>-8280.130000000001</v>
      </c>
      <c r="H96" s="61">
        <f>D96/F96*100</f>
        <v>49.045353846153844</v>
      </c>
    </row>
    <row r="97" spans="1:8" s="85" customFormat="1" ht="39" customHeight="1">
      <c r="A97" s="9" t="s">
        <v>309</v>
      </c>
      <c r="B97" s="22" t="s">
        <v>310</v>
      </c>
      <c r="C97" s="11">
        <v>7950</v>
      </c>
      <c r="D97" s="11">
        <v>41500</v>
      </c>
      <c r="E97" s="55">
        <f t="shared" si="15"/>
        <v>522.0125786163522</v>
      </c>
      <c r="F97" s="11">
        <v>4859.98</v>
      </c>
      <c r="G97" s="11">
        <f>D97-F97</f>
        <v>36640.020000000004</v>
      </c>
      <c r="H97" s="55">
        <f>D97/F97*100</f>
        <v>853.9129790657576</v>
      </c>
    </row>
    <row r="98" spans="1:8" s="86" customFormat="1" ht="61.5" customHeight="1">
      <c r="A98" s="27" t="s">
        <v>311</v>
      </c>
      <c r="B98" s="31" t="s">
        <v>312</v>
      </c>
      <c r="C98" s="25">
        <v>7950</v>
      </c>
      <c r="D98" s="25">
        <v>41500</v>
      </c>
      <c r="E98" s="61">
        <f t="shared" si="15"/>
        <v>522.0125786163522</v>
      </c>
      <c r="F98" s="25">
        <v>4859.98</v>
      </c>
      <c r="G98" s="25">
        <f>D98-F98</f>
        <v>36640.020000000004</v>
      </c>
      <c r="H98" s="61">
        <f>D98/F98*100</f>
        <v>853.9129790657576</v>
      </c>
    </row>
    <row r="99" spans="1:8" s="85" customFormat="1" ht="53.25" customHeight="1">
      <c r="A99" s="9" t="s">
        <v>265</v>
      </c>
      <c r="B99" s="22" t="s">
        <v>266</v>
      </c>
      <c r="C99" s="11">
        <v>46000</v>
      </c>
      <c r="D99" s="11">
        <v>500</v>
      </c>
      <c r="E99" s="55">
        <f t="shared" si="15"/>
        <v>1.0869565217391304</v>
      </c>
      <c r="F99" s="11">
        <v>0</v>
      </c>
      <c r="G99" s="11">
        <f t="shared" si="16"/>
        <v>500</v>
      </c>
      <c r="H99" s="55">
        <v>0</v>
      </c>
    </row>
    <row r="100" spans="1:8" s="86" customFormat="1" ht="60" customHeight="1">
      <c r="A100" s="27" t="s">
        <v>267</v>
      </c>
      <c r="B100" s="31" t="s">
        <v>268</v>
      </c>
      <c r="C100" s="25">
        <v>46000</v>
      </c>
      <c r="D100" s="25">
        <v>500</v>
      </c>
      <c r="E100" s="61">
        <f t="shared" si="15"/>
        <v>1.0869565217391304</v>
      </c>
      <c r="F100" s="25">
        <v>0</v>
      </c>
      <c r="G100" s="25">
        <f t="shared" si="16"/>
        <v>500</v>
      </c>
      <c r="H100" s="61">
        <v>0</v>
      </c>
    </row>
    <row r="101" spans="1:8" s="102" customFormat="1" ht="52.5" customHeight="1">
      <c r="A101" s="21" t="s">
        <v>383</v>
      </c>
      <c r="B101" s="83" t="s">
        <v>384</v>
      </c>
      <c r="C101" s="37">
        <v>0</v>
      </c>
      <c r="D101" s="37">
        <v>0.05</v>
      </c>
      <c r="E101" s="54">
        <v>0</v>
      </c>
      <c r="F101" s="37">
        <v>0</v>
      </c>
      <c r="G101" s="37">
        <f>D101-F101</f>
        <v>0.05</v>
      </c>
      <c r="H101" s="54">
        <v>0</v>
      </c>
    </row>
    <row r="102" spans="1:8" s="108" customFormat="1" ht="60.75" customHeight="1">
      <c r="A102" s="26" t="s">
        <v>385</v>
      </c>
      <c r="B102" s="115" t="s">
        <v>386</v>
      </c>
      <c r="C102" s="14">
        <v>0</v>
      </c>
      <c r="D102" s="14">
        <v>0.05</v>
      </c>
      <c r="E102" s="56">
        <v>0</v>
      </c>
      <c r="F102" s="14">
        <v>0</v>
      </c>
      <c r="G102" s="14">
        <f>D102-F102</f>
        <v>0.05</v>
      </c>
      <c r="H102" s="56">
        <v>0</v>
      </c>
    </row>
    <row r="103" spans="1:8" s="102" customFormat="1" ht="51" customHeight="1">
      <c r="A103" s="21" t="s">
        <v>394</v>
      </c>
      <c r="B103" s="83" t="s">
        <v>395</v>
      </c>
      <c r="C103" s="37">
        <v>0</v>
      </c>
      <c r="D103" s="37">
        <v>1500</v>
      </c>
      <c r="E103" s="54">
        <v>0</v>
      </c>
      <c r="F103" s="37">
        <v>0</v>
      </c>
      <c r="G103" s="37">
        <f>D103-F103</f>
        <v>1500</v>
      </c>
      <c r="H103" s="54">
        <v>0</v>
      </c>
    </row>
    <row r="104" spans="1:8" s="86" customFormat="1" ht="57" customHeight="1">
      <c r="A104" s="27" t="s">
        <v>396</v>
      </c>
      <c r="B104" s="31" t="s">
        <v>397</v>
      </c>
      <c r="C104" s="25">
        <v>0</v>
      </c>
      <c r="D104" s="25">
        <v>1500</v>
      </c>
      <c r="E104" s="61">
        <v>0</v>
      </c>
      <c r="F104" s="25">
        <v>0</v>
      </c>
      <c r="G104" s="25">
        <f>D104-F104</f>
        <v>1500</v>
      </c>
      <c r="H104" s="61">
        <v>0</v>
      </c>
    </row>
    <row r="105" spans="1:8" s="85" customFormat="1" ht="51" customHeight="1">
      <c r="A105" s="9" t="s">
        <v>269</v>
      </c>
      <c r="B105" s="22" t="s">
        <v>270</v>
      </c>
      <c r="C105" s="11">
        <v>36250</v>
      </c>
      <c r="D105" s="11">
        <v>0</v>
      </c>
      <c r="E105" s="55">
        <v>0</v>
      </c>
      <c r="F105" s="11">
        <v>0</v>
      </c>
      <c r="G105" s="11">
        <f t="shared" si="16"/>
        <v>0</v>
      </c>
      <c r="H105" s="55">
        <v>0</v>
      </c>
    </row>
    <row r="106" spans="1:8" s="86" customFormat="1" ht="70.5" customHeight="1">
      <c r="A106" s="27" t="s">
        <v>271</v>
      </c>
      <c r="B106" s="31" t="s">
        <v>272</v>
      </c>
      <c r="C106" s="25">
        <v>36250</v>
      </c>
      <c r="D106" s="25">
        <v>0</v>
      </c>
      <c r="E106" s="61">
        <f aca="true" t="shared" si="17" ref="E106:E114">D106/C106*100</f>
        <v>0</v>
      </c>
      <c r="F106" s="25">
        <v>0</v>
      </c>
      <c r="G106" s="25">
        <f t="shared" si="16"/>
        <v>0</v>
      </c>
      <c r="H106" s="61">
        <v>0</v>
      </c>
    </row>
    <row r="107" spans="1:8" s="85" customFormat="1" ht="51" customHeight="1">
      <c r="A107" s="9" t="s">
        <v>328</v>
      </c>
      <c r="B107" s="22" t="s">
        <v>329</v>
      </c>
      <c r="C107" s="11">
        <v>6700</v>
      </c>
      <c r="D107" s="11">
        <v>150</v>
      </c>
      <c r="E107" s="55">
        <f>D107/C107*100</f>
        <v>2.2388059701492535</v>
      </c>
      <c r="F107" s="11">
        <v>0</v>
      </c>
      <c r="G107" s="11">
        <f>D107-F107</f>
        <v>150</v>
      </c>
      <c r="H107" s="55">
        <v>0</v>
      </c>
    </row>
    <row r="108" spans="1:8" s="97" customFormat="1" ht="89.25" customHeight="1">
      <c r="A108" s="95" t="s">
        <v>330</v>
      </c>
      <c r="B108" s="117" t="s">
        <v>331</v>
      </c>
      <c r="C108" s="92">
        <v>6700</v>
      </c>
      <c r="D108" s="92">
        <v>150</v>
      </c>
      <c r="E108" s="93">
        <f>D108/C108*100</f>
        <v>2.2388059701492535</v>
      </c>
      <c r="F108" s="92">
        <v>0</v>
      </c>
      <c r="G108" s="92">
        <f>D108-F108</f>
        <v>150</v>
      </c>
      <c r="H108" s="93">
        <v>0</v>
      </c>
    </row>
    <row r="109" spans="1:8" s="108" customFormat="1" ht="48" customHeight="1">
      <c r="A109" s="26" t="s">
        <v>299</v>
      </c>
      <c r="B109" s="115" t="s">
        <v>300</v>
      </c>
      <c r="C109" s="14">
        <v>3520</v>
      </c>
      <c r="D109" s="14">
        <v>1375</v>
      </c>
      <c r="E109" s="56">
        <f t="shared" si="17"/>
        <v>39.0625</v>
      </c>
      <c r="F109" s="14">
        <v>1030.09</v>
      </c>
      <c r="G109" s="14">
        <f t="shared" si="16"/>
        <v>344.9100000000001</v>
      </c>
      <c r="H109" s="56">
        <f>D109/F109*100</f>
        <v>133.48348202584242</v>
      </c>
    </row>
    <row r="110" spans="1:8" s="86" customFormat="1" ht="61.5" customHeight="1">
      <c r="A110" s="27" t="s">
        <v>301</v>
      </c>
      <c r="B110" s="31" t="s">
        <v>302</v>
      </c>
      <c r="C110" s="25">
        <v>3520</v>
      </c>
      <c r="D110" s="25">
        <v>1375</v>
      </c>
      <c r="E110" s="61">
        <f t="shared" si="17"/>
        <v>39.0625</v>
      </c>
      <c r="F110" s="25">
        <v>1030.9</v>
      </c>
      <c r="G110" s="25">
        <f t="shared" si="16"/>
        <v>344.0999999999999</v>
      </c>
      <c r="H110" s="61">
        <f>D110/F110*100</f>
        <v>133.378601222233</v>
      </c>
    </row>
    <row r="111" spans="1:8" s="85" customFormat="1" ht="42" customHeight="1">
      <c r="A111" s="9" t="s">
        <v>273</v>
      </c>
      <c r="B111" s="22" t="s">
        <v>274</v>
      </c>
      <c r="C111" s="11">
        <v>13500</v>
      </c>
      <c r="D111" s="11">
        <v>500</v>
      </c>
      <c r="E111" s="55">
        <f t="shared" si="17"/>
        <v>3.7037037037037033</v>
      </c>
      <c r="F111" s="11">
        <v>0</v>
      </c>
      <c r="G111" s="11">
        <f t="shared" si="16"/>
        <v>500</v>
      </c>
      <c r="H111" s="55">
        <v>0</v>
      </c>
    </row>
    <row r="112" spans="1:8" s="86" customFormat="1" ht="58.5" customHeight="1">
      <c r="A112" s="27" t="s">
        <v>275</v>
      </c>
      <c r="B112" s="31" t="s">
        <v>276</v>
      </c>
      <c r="C112" s="25">
        <v>13500</v>
      </c>
      <c r="D112" s="25">
        <v>500</v>
      </c>
      <c r="E112" s="61">
        <f t="shared" si="17"/>
        <v>3.7037037037037033</v>
      </c>
      <c r="F112" s="25">
        <v>0</v>
      </c>
      <c r="G112" s="25">
        <f t="shared" si="16"/>
        <v>500</v>
      </c>
      <c r="H112" s="61">
        <v>0</v>
      </c>
    </row>
    <row r="113" spans="1:8" s="102" customFormat="1" ht="64.5" customHeight="1">
      <c r="A113" s="21" t="s">
        <v>244</v>
      </c>
      <c r="B113" s="83" t="s">
        <v>245</v>
      </c>
      <c r="C113" s="37">
        <v>37350</v>
      </c>
      <c r="D113" s="37">
        <v>88240.59</v>
      </c>
      <c r="E113" s="54">
        <f t="shared" si="17"/>
        <v>236.2532530120482</v>
      </c>
      <c r="F113" s="37">
        <v>3908.82</v>
      </c>
      <c r="G113" s="37">
        <f t="shared" si="16"/>
        <v>84331.76999999999</v>
      </c>
      <c r="H113" s="54">
        <f>D113/F113*100</f>
        <v>2257.473866793559</v>
      </c>
    </row>
    <row r="114" spans="1:8" s="86" customFormat="1" ht="60" customHeight="1">
      <c r="A114" s="27" t="s">
        <v>246</v>
      </c>
      <c r="B114" s="31" t="s">
        <v>247</v>
      </c>
      <c r="C114" s="25">
        <v>37350</v>
      </c>
      <c r="D114" s="25">
        <v>88240.59</v>
      </c>
      <c r="E114" s="61">
        <f t="shared" si="17"/>
        <v>236.2532530120482</v>
      </c>
      <c r="F114" s="25">
        <v>3908.82</v>
      </c>
      <c r="G114" s="25">
        <f t="shared" si="16"/>
        <v>84331.76999999999</v>
      </c>
      <c r="H114" s="61">
        <f>D114/F114*100</f>
        <v>2257.473866793559</v>
      </c>
    </row>
    <row r="115" spans="1:8" ht="15.75" customHeight="1">
      <c r="A115" s="57" t="s">
        <v>248</v>
      </c>
      <c r="B115" s="60" t="s">
        <v>249</v>
      </c>
      <c r="C115" s="11">
        <v>0</v>
      </c>
      <c r="D115" s="11">
        <v>-111.6</v>
      </c>
      <c r="E115" s="55">
        <v>0</v>
      </c>
      <c r="F115" s="11">
        <v>0</v>
      </c>
      <c r="G115" s="11">
        <f t="shared" si="16"/>
        <v>-111.6</v>
      </c>
      <c r="H115" s="54">
        <v>0</v>
      </c>
    </row>
    <row r="116" spans="1:8" ht="48" customHeight="1">
      <c r="A116" s="57" t="s">
        <v>277</v>
      </c>
      <c r="B116" s="60" t="s">
        <v>250</v>
      </c>
      <c r="C116" s="11">
        <v>0</v>
      </c>
      <c r="D116" s="11">
        <v>-111.6</v>
      </c>
      <c r="E116" s="55">
        <v>0</v>
      </c>
      <c r="F116" s="11">
        <v>0</v>
      </c>
      <c r="G116" s="11">
        <f t="shared" si="16"/>
        <v>-111.6</v>
      </c>
      <c r="H116" s="54">
        <v>0</v>
      </c>
    </row>
    <row r="117" spans="1:8" ht="48" customHeight="1">
      <c r="A117" s="57" t="s">
        <v>278</v>
      </c>
      <c r="B117" s="60" t="s">
        <v>250</v>
      </c>
      <c r="C117" s="11">
        <v>0</v>
      </c>
      <c r="D117" s="11">
        <v>-111.6</v>
      </c>
      <c r="E117" s="55">
        <v>0</v>
      </c>
      <c r="F117" s="11">
        <v>0</v>
      </c>
      <c r="G117" s="11">
        <f t="shared" si="16"/>
        <v>-111.6</v>
      </c>
      <c r="H117" s="54">
        <v>0</v>
      </c>
    </row>
    <row r="118" spans="1:8" ht="12.75">
      <c r="A118" s="32" t="s">
        <v>88</v>
      </c>
      <c r="B118" s="33" t="s">
        <v>89</v>
      </c>
      <c r="C118" s="5">
        <v>190403357.36</v>
      </c>
      <c r="D118" s="5">
        <v>35217059.25</v>
      </c>
      <c r="E118" s="53">
        <f aca="true" t="shared" si="18" ref="E118:E125">D118/C118*100</f>
        <v>18.496028504063766</v>
      </c>
      <c r="F118" s="5">
        <v>31412960.96</v>
      </c>
      <c r="G118" s="5">
        <f t="shared" si="16"/>
        <v>3804098.289999999</v>
      </c>
      <c r="H118" s="53">
        <f aca="true" t="shared" si="19" ref="H118:H125">D118/F118*100</f>
        <v>112.10996408407341</v>
      </c>
    </row>
    <row r="119" spans="1:8" ht="26.25" customHeight="1">
      <c r="A119" s="34" t="s">
        <v>90</v>
      </c>
      <c r="B119" s="33" t="s">
        <v>91</v>
      </c>
      <c r="C119" s="5">
        <v>190647448.1</v>
      </c>
      <c r="D119" s="5">
        <v>35519468.8</v>
      </c>
      <c r="E119" s="53">
        <f t="shared" si="18"/>
        <v>18.6309699678587</v>
      </c>
      <c r="F119" s="5">
        <v>31557633.96</v>
      </c>
      <c r="G119" s="5">
        <f t="shared" si="16"/>
        <v>3961834.839999996</v>
      </c>
      <c r="H119" s="53">
        <f t="shared" si="19"/>
        <v>112.55428352145064</v>
      </c>
    </row>
    <row r="120" spans="1:8" ht="24" customHeight="1">
      <c r="A120" s="35" t="s">
        <v>211</v>
      </c>
      <c r="B120" s="36" t="s">
        <v>92</v>
      </c>
      <c r="C120" s="37">
        <v>75186949.53</v>
      </c>
      <c r="D120" s="37">
        <v>18796747.53</v>
      </c>
      <c r="E120" s="54">
        <f t="shared" si="18"/>
        <v>25.000013496358164</v>
      </c>
      <c r="F120" s="37">
        <v>16310623.18</v>
      </c>
      <c r="G120" s="37">
        <f t="shared" si="16"/>
        <v>2486124.3500000015</v>
      </c>
      <c r="H120" s="54">
        <f t="shared" si="19"/>
        <v>115.24236273846651</v>
      </c>
    </row>
    <row r="121" spans="1:8" ht="12.75">
      <c r="A121" s="38" t="s">
        <v>212</v>
      </c>
      <c r="B121" s="39" t="s">
        <v>93</v>
      </c>
      <c r="C121" s="11">
        <v>57505400</v>
      </c>
      <c r="D121" s="11">
        <v>14376356</v>
      </c>
      <c r="E121" s="54">
        <f t="shared" si="18"/>
        <v>25.00001043380274</v>
      </c>
      <c r="F121" s="11">
        <v>13757278</v>
      </c>
      <c r="G121" s="11">
        <f>D121-F121</f>
        <v>619078</v>
      </c>
      <c r="H121" s="54">
        <f t="shared" si="19"/>
        <v>104.50000356175109</v>
      </c>
    </row>
    <row r="122" spans="1:8" ht="21.75" customHeight="1">
      <c r="A122" s="40" t="s">
        <v>213</v>
      </c>
      <c r="B122" s="41" t="s">
        <v>94</v>
      </c>
      <c r="C122" s="25">
        <v>57505400</v>
      </c>
      <c r="D122" s="25">
        <v>14376356</v>
      </c>
      <c r="E122" s="54">
        <f t="shared" si="18"/>
        <v>25.00001043380274</v>
      </c>
      <c r="F122" s="25">
        <v>13757278</v>
      </c>
      <c r="G122" s="25">
        <f t="shared" si="16"/>
        <v>619078</v>
      </c>
      <c r="H122" s="61">
        <f t="shared" si="19"/>
        <v>104.50000356175109</v>
      </c>
    </row>
    <row r="123" spans="1:8" ht="25.5" customHeight="1">
      <c r="A123" s="38" t="s">
        <v>214</v>
      </c>
      <c r="B123" s="42" t="s">
        <v>95</v>
      </c>
      <c r="C123" s="11">
        <v>17681549.53</v>
      </c>
      <c r="D123" s="11">
        <v>4420391.53</v>
      </c>
      <c r="E123" s="55">
        <f t="shared" si="18"/>
        <v>25.000023456654592</v>
      </c>
      <c r="F123" s="11">
        <v>2553345.18</v>
      </c>
      <c r="G123" s="11">
        <f t="shared" si="16"/>
        <v>1867046.35</v>
      </c>
      <c r="H123" s="54">
        <f t="shared" si="19"/>
        <v>173.1215804515706</v>
      </c>
    </row>
    <row r="124" spans="1:8" ht="21.75" customHeight="1">
      <c r="A124" s="38" t="s">
        <v>215</v>
      </c>
      <c r="B124" s="41" t="s">
        <v>96</v>
      </c>
      <c r="C124" s="25">
        <v>17681549.53</v>
      </c>
      <c r="D124" s="25">
        <v>4420391.53</v>
      </c>
      <c r="E124" s="61">
        <f t="shared" si="18"/>
        <v>25.000023456654592</v>
      </c>
      <c r="F124" s="25">
        <v>2553345.18</v>
      </c>
      <c r="G124" s="25">
        <f t="shared" si="16"/>
        <v>1867046.35</v>
      </c>
      <c r="H124" s="61">
        <f t="shared" si="19"/>
        <v>173.1215804515706</v>
      </c>
    </row>
    <row r="125" spans="1:8" ht="23.25" customHeight="1">
      <c r="A125" s="67" t="s">
        <v>216</v>
      </c>
      <c r="B125" s="46" t="s">
        <v>97</v>
      </c>
      <c r="C125" s="37">
        <v>48401254.7</v>
      </c>
      <c r="D125" s="37">
        <v>854078.59</v>
      </c>
      <c r="E125" s="54">
        <f t="shared" si="18"/>
        <v>1.7645794417804628</v>
      </c>
      <c r="F125" s="37">
        <v>1415105.47</v>
      </c>
      <c r="G125" s="37">
        <f t="shared" si="16"/>
        <v>-561026.88</v>
      </c>
      <c r="H125" s="54">
        <f t="shared" si="19"/>
        <v>60.35441231104844</v>
      </c>
    </row>
    <row r="126" spans="1:8" s="102" customFormat="1" ht="51.75" customHeight="1">
      <c r="A126" s="67" t="s">
        <v>348</v>
      </c>
      <c r="B126" s="46" t="s">
        <v>349</v>
      </c>
      <c r="C126" s="37">
        <v>5807884.87</v>
      </c>
      <c r="D126" s="37">
        <v>0</v>
      </c>
      <c r="E126" s="54">
        <f>D126/C126*100</f>
        <v>0</v>
      </c>
      <c r="F126" s="37">
        <v>0</v>
      </c>
      <c r="G126" s="37">
        <f aca="true" t="shared" si="20" ref="G126:G131">D126-F126</f>
        <v>0</v>
      </c>
      <c r="H126" s="54">
        <v>0</v>
      </c>
    </row>
    <row r="127" spans="1:8" s="86" customFormat="1" ht="50.25" customHeight="1">
      <c r="A127" s="94" t="s">
        <v>350</v>
      </c>
      <c r="B127" s="24" t="s">
        <v>351</v>
      </c>
      <c r="C127" s="25">
        <v>5807884.87</v>
      </c>
      <c r="D127" s="25">
        <v>0</v>
      </c>
      <c r="E127" s="61">
        <f>D127/C127*100</f>
        <v>0</v>
      </c>
      <c r="F127" s="25">
        <v>0</v>
      </c>
      <c r="G127" s="25">
        <f t="shared" si="20"/>
        <v>0</v>
      </c>
      <c r="H127" s="61">
        <v>0</v>
      </c>
    </row>
    <row r="128" spans="1:8" s="108" customFormat="1" ht="45.75" customHeight="1">
      <c r="A128" s="124" t="s">
        <v>391</v>
      </c>
      <c r="B128" s="13" t="s">
        <v>390</v>
      </c>
      <c r="C128" s="14">
        <v>2472252.53</v>
      </c>
      <c r="D128" s="14">
        <v>0</v>
      </c>
      <c r="E128" s="56">
        <v>0</v>
      </c>
      <c r="F128" s="14">
        <v>0</v>
      </c>
      <c r="G128" s="14">
        <v>0</v>
      </c>
      <c r="H128" s="56">
        <v>0</v>
      </c>
    </row>
    <row r="129" spans="1:8" s="86" customFormat="1" ht="57.75" customHeight="1">
      <c r="A129" s="94" t="s">
        <v>392</v>
      </c>
      <c r="B129" s="24" t="s">
        <v>393</v>
      </c>
      <c r="C129" s="25">
        <v>2472252.53</v>
      </c>
      <c r="D129" s="25">
        <v>0</v>
      </c>
      <c r="E129" s="61">
        <v>0</v>
      </c>
      <c r="F129" s="25">
        <v>0</v>
      </c>
      <c r="G129" s="25">
        <v>0</v>
      </c>
      <c r="H129" s="61">
        <v>0</v>
      </c>
    </row>
    <row r="130" spans="1:8" s="85" customFormat="1" ht="77.25" customHeight="1">
      <c r="A130" s="103" t="s">
        <v>352</v>
      </c>
      <c r="B130" s="19" t="s">
        <v>353</v>
      </c>
      <c r="C130" s="11">
        <v>89394</v>
      </c>
      <c r="D130" s="11">
        <v>0</v>
      </c>
      <c r="E130" s="55">
        <f>D130/C130*100</f>
        <v>0</v>
      </c>
      <c r="F130" s="11">
        <v>0</v>
      </c>
      <c r="G130" s="11">
        <f t="shared" si="20"/>
        <v>0</v>
      </c>
      <c r="H130" s="55">
        <v>0</v>
      </c>
    </row>
    <row r="131" spans="1:8" s="86" customFormat="1" ht="69.75" customHeight="1">
      <c r="A131" s="94" t="s">
        <v>354</v>
      </c>
      <c r="B131" s="24" t="s">
        <v>355</v>
      </c>
      <c r="C131" s="25">
        <v>89394</v>
      </c>
      <c r="D131" s="25">
        <v>0</v>
      </c>
      <c r="E131" s="61">
        <f>D131/C131*100</f>
        <v>0</v>
      </c>
      <c r="F131" s="25">
        <v>0</v>
      </c>
      <c r="G131" s="25">
        <f t="shared" si="20"/>
        <v>0</v>
      </c>
      <c r="H131" s="61">
        <v>0</v>
      </c>
    </row>
    <row r="132" spans="1:8" s="85" customFormat="1" ht="41.25" customHeight="1">
      <c r="A132" s="103" t="s">
        <v>279</v>
      </c>
      <c r="B132" s="19" t="s">
        <v>280</v>
      </c>
      <c r="C132" s="11">
        <v>2673332.5</v>
      </c>
      <c r="D132" s="11">
        <v>520387.93</v>
      </c>
      <c r="E132" s="55">
        <f aca="true" t="shared" si="21" ref="E132:E139">D132/C132*100</f>
        <v>19.465888736249607</v>
      </c>
      <c r="F132" s="11">
        <v>438939.72</v>
      </c>
      <c r="G132" s="11">
        <f aca="true" t="shared" si="22" ref="G132:G139">D132-F132</f>
        <v>81448.21000000002</v>
      </c>
      <c r="H132" s="55">
        <f>D132/F132*100</f>
        <v>118.55567092447228</v>
      </c>
    </row>
    <row r="133" spans="1:8" s="86" customFormat="1" ht="49.5" customHeight="1">
      <c r="A133" s="94" t="s">
        <v>281</v>
      </c>
      <c r="B133" s="24" t="s">
        <v>282</v>
      </c>
      <c r="C133" s="25">
        <v>2673332.5</v>
      </c>
      <c r="D133" s="25">
        <v>520387.93</v>
      </c>
      <c r="E133" s="61">
        <f t="shared" si="21"/>
        <v>19.465888736249607</v>
      </c>
      <c r="F133" s="25">
        <v>438939.72</v>
      </c>
      <c r="G133" s="25">
        <f t="shared" si="22"/>
        <v>81448.21000000002</v>
      </c>
      <c r="H133" s="61">
        <f>D133/F133*100</f>
        <v>118.55567092447228</v>
      </c>
    </row>
    <row r="134" spans="1:8" ht="15.75" customHeight="1">
      <c r="A134" s="18" t="s">
        <v>217</v>
      </c>
      <c r="B134" s="19" t="s">
        <v>98</v>
      </c>
      <c r="C134" s="11">
        <v>11492.17</v>
      </c>
      <c r="D134" s="11">
        <v>11492.16</v>
      </c>
      <c r="E134" s="54">
        <f t="shared" si="21"/>
        <v>99.99991298423187</v>
      </c>
      <c r="F134" s="11">
        <v>16739</v>
      </c>
      <c r="G134" s="11">
        <f t="shared" si="22"/>
        <v>-5246.84</v>
      </c>
      <c r="H134" s="54">
        <f>D134/F134*100</f>
        <v>68.65499731166736</v>
      </c>
    </row>
    <row r="135" spans="1:8" ht="23.25" customHeight="1">
      <c r="A135" s="23" t="s">
        <v>218</v>
      </c>
      <c r="B135" s="24" t="s">
        <v>99</v>
      </c>
      <c r="C135" s="25">
        <v>11492.17</v>
      </c>
      <c r="D135" s="25">
        <v>11492.16</v>
      </c>
      <c r="E135" s="61">
        <f t="shared" si="21"/>
        <v>99.99991298423187</v>
      </c>
      <c r="F135" s="25">
        <v>16739</v>
      </c>
      <c r="G135" s="25">
        <f t="shared" si="22"/>
        <v>-5246.84</v>
      </c>
      <c r="H135" s="54">
        <f>D135/F135*100</f>
        <v>68.65499731166736</v>
      </c>
    </row>
    <row r="136" spans="1:8" s="102" customFormat="1" ht="29.25" customHeight="1">
      <c r="A136" s="43" t="s">
        <v>356</v>
      </c>
      <c r="B136" s="46" t="s">
        <v>357</v>
      </c>
      <c r="C136" s="37">
        <v>3898665.4</v>
      </c>
      <c r="D136" s="37">
        <v>0</v>
      </c>
      <c r="E136" s="54">
        <v>0</v>
      </c>
      <c r="F136" s="37">
        <v>0</v>
      </c>
      <c r="G136" s="37">
        <f t="shared" si="22"/>
        <v>0</v>
      </c>
      <c r="H136" s="54">
        <v>0</v>
      </c>
    </row>
    <row r="137" spans="1:8" ht="36" customHeight="1">
      <c r="A137" s="23" t="s">
        <v>358</v>
      </c>
      <c r="B137" s="24" t="s">
        <v>359</v>
      </c>
      <c r="C137" s="25">
        <v>3898665.4</v>
      </c>
      <c r="D137" s="25">
        <v>0</v>
      </c>
      <c r="E137" s="61">
        <v>0</v>
      </c>
      <c r="F137" s="25">
        <v>0</v>
      </c>
      <c r="G137" s="25">
        <f>D137-F137</f>
        <v>0</v>
      </c>
      <c r="H137" s="54">
        <v>0</v>
      </c>
    </row>
    <row r="138" spans="1:8" ht="16.5" customHeight="1">
      <c r="A138" s="18" t="s">
        <v>219</v>
      </c>
      <c r="B138" s="44" t="s">
        <v>100</v>
      </c>
      <c r="C138" s="11">
        <v>33448233.23</v>
      </c>
      <c r="D138" s="11">
        <v>322198.5</v>
      </c>
      <c r="E138" s="54">
        <f t="shared" si="21"/>
        <v>0.9632750937380377</v>
      </c>
      <c r="F138" s="11">
        <v>959426.75</v>
      </c>
      <c r="G138" s="11">
        <f t="shared" si="22"/>
        <v>-637228.25</v>
      </c>
      <c r="H138" s="54">
        <f>D138/F138*100</f>
        <v>33.58239698861846</v>
      </c>
    </row>
    <row r="139" spans="1:8" ht="15.75" customHeight="1">
      <c r="A139" s="23" t="s">
        <v>220</v>
      </c>
      <c r="B139" s="45" t="s">
        <v>101</v>
      </c>
      <c r="C139" s="25">
        <v>33448233.23</v>
      </c>
      <c r="D139" s="25">
        <v>322198.5</v>
      </c>
      <c r="E139" s="54">
        <f t="shared" si="21"/>
        <v>0.9632750937380377</v>
      </c>
      <c r="F139" s="25">
        <v>959426.75</v>
      </c>
      <c r="G139" s="25">
        <f t="shared" si="22"/>
        <v>-637228.25</v>
      </c>
      <c r="H139" s="61">
        <f>D139/F139*100</f>
        <v>33.58239698861846</v>
      </c>
    </row>
    <row r="140" spans="1:8" ht="32.25" customHeight="1" hidden="1">
      <c r="A140" s="40"/>
      <c r="B140" s="24" t="s">
        <v>102</v>
      </c>
      <c r="C140" s="25"/>
      <c r="D140" s="25"/>
      <c r="E140" s="61"/>
      <c r="F140" s="25"/>
      <c r="G140" s="25"/>
      <c r="H140" s="61"/>
    </row>
    <row r="141" spans="1:8" ht="27" customHeight="1">
      <c r="A141" s="43" t="s">
        <v>221</v>
      </c>
      <c r="B141" s="46" t="s">
        <v>103</v>
      </c>
      <c r="C141" s="37">
        <v>61500578.98</v>
      </c>
      <c r="D141" s="37">
        <v>15034943</v>
      </c>
      <c r="E141" s="54">
        <f>D141/C141*100</f>
        <v>24.446831638592162</v>
      </c>
      <c r="F141" s="37">
        <v>13094018.1</v>
      </c>
      <c r="G141" s="37">
        <f>D141-F141</f>
        <v>1940924.9000000004</v>
      </c>
      <c r="H141" s="54">
        <f>D141/F141*100</f>
        <v>114.82298928546616</v>
      </c>
    </row>
    <row r="142" spans="1:8" ht="21.75" customHeight="1">
      <c r="A142" s="18" t="s">
        <v>222</v>
      </c>
      <c r="B142" s="19" t="s">
        <v>104</v>
      </c>
      <c r="C142" s="11">
        <v>3090601.87</v>
      </c>
      <c r="D142" s="11">
        <v>665480</v>
      </c>
      <c r="E142" s="54">
        <f>D142/C142*100</f>
        <v>21.532375504580926</v>
      </c>
      <c r="F142" s="11">
        <v>195722.1</v>
      </c>
      <c r="G142" s="11">
        <f>D142-F142</f>
        <v>469757.9</v>
      </c>
      <c r="H142" s="54">
        <f>D142/F142*100</f>
        <v>340.0127016826408</v>
      </c>
    </row>
    <row r="143" spans="1:8" ht="21.75" customHeight="1">
      <c r="A143" s="23" t="s">
        <v>223</v>
      </c>
      <c r="B143" s="24" t="s">
        <v>105</v>
      </c>
      <c r="C143" s="25">
        <v>3090601.87</v>
      </c>
      <c r="D143" s="25">
        <v>665480</v>
      </c>
      <c r="E143" s="54">
        <f>D143/C143*100</f>
        <v>21.532375504580926</v>
      </c>
      <c r="F143" s="25">
        <v>195722.1</v>
      </c>
      <c r="G143" s="25">
        <f>D143-F143</f>
        <v>469757.9</v>
      </c>
      <c r="H143" s="61">
        <f>D143/F143*100</f>
        <v>340.0127016826408</v>
      </c>
    </row>
    <row r="144" spans="1:8" ht="78.75" customHeight="1" hidden="1">
      <c r="A144" s="27"/>
      <c r="B144" s="47"/>
      <c r="C144" s="25"/>
      <c r="D144" s="25"/>
      <c r="E144" s="54"/>
      <c r="F144" s="25"/>
      <c r="G144" s="25"/>
      <c r="H144" s="54"/>
    </row>
    <row r="145" spans="1:8" s="85" customFormat="1" ht="51" customHeight="1">
      <c r="A145" s="9" t="s">
        <v>231</v>
      </c>
      <c r="B145" s="48" t="s">
        <v>232</v>
      </c>
      <c r="C145" s="11">
        <v>931540.85</v>
      </c>
      <c r="D145" s="11">
        <v>0</v>
      </c>
      <c r="E145" s="55">
        <f>D145/C145*100</f>
        <v>0</v>
      </c>
      <c r="F145" s="11">
        <v>0</v>
      </c>
      <c r="G145" s="11">
        <f aca="true" t="shared" si="23" ref="G145:G153">D145-F145</f>
        <v>0</v>
      </c>
      <c r="H145" s="55">
        <v>0</v>
      </c>
    </row>
    <row r="146" spans="1:8" s="97" customFormat="1" ht="51" customHeight="1">
      <c r="A146" s="95" t="s">
        <v>233</v>
      </c>
      <c r="B146" s="96" t="s">
        <v>234</v>
      </c>
      <c r="C146" s="92">
        <v>931540.85</v>
      </c>
      <c r="D146" s="92">
        <v>0</v>
      </c>
      <c r="E146" s="93">
        <f>D146/C146*100</f>
        <v>0</v>
      </c>
      <c r="F146" s="92">
        <v>0</v>
      </c>
      <c r="G146" s="92">
        <f t="shared" si="23"/>
        <v>0</v>
      </c>
      <c r="H146" s="93">
        <v>0</v>
      </c>
    </row>
    <row r="147" spans="1:8" ht="36.75" customHeight="1">
      <c r="A147" s="9" t="s">
        <v>224</v>
      </c>
      <c r="B147" s="48" t="s">
        <v>206</v>
      </c>
      <c r="C147" s="11">
        <v>559.01</v>
      </c>
      <c r="D147" s="11">
        <v>0</v>
      </c>
      <c r="E147" s="55">
        <v>0</v>
      </c>
      <c r="F147" s="11">
        <v>0</v>
      </c>
      <c r="G147" s="11">
        <f t="shared" si="23"/>
        <v>0</v>
      </c>
      <c r="H147" s="55">
        <v>0</v>
      </c>
    </row>
    <row r="148" spans="1:8" ht="48.75" customHeight="1">
      <c r="A148" s="9" t="s">
        <v>225</v>
      </c>
      <c r="B148" s="48" t="s">
        <v>235</v>
      </c>
      <c r="C148" s="11">
        <v>559.01</v>
      </c>
      <c r="D148" s="11">
        <v>0</v>
      </c>
      <c r="E148" s="55">
        <v>0</v>
      </c>
      <c r="F148" s="11">
        <v>0</v>
      </c>
      <c r="G148" s="11">
        <f t="shared" si="23"/>
        <v>0</v>
      </c>
      <c r="H148" s="55">
        <v>0</v>
      </c>
    </row>
    <row r="149" spans="1:8" ht="15.75" customHeight="1">
      <c r="A149" s="18" t="s">
        <v>226</v>
      </c>
      <c r="B149" s="48" t="s">
        <v>106</v>
      </c>
      <c r="C149" s="11">
        <v>57477877.25</v>
      </c>
      <c r="D149" s="11">
        <v>14369463</v>
      </c>
      <c r="E149" s="54">
        <f aca="true" t="shared" si="24" ref="E149:E157">D149/C149*100</f>
        <v>24.99998901751369</v>
      </c>
      <c r="F149" s="11">
        <v>12898296</v>
      </c>
      <c r="G149" s="11">
        <f t="shared" si="23"/>
        <v>1471167</v>
      </c>
      <c r="H149" s="54">
        <f aca="true" t="shared" si="25" ref="H149:H157">D149/F149*100</f>
        <v>111.4059019889139</v>
      </c>
    </row>
    <row r="150" spans="1:8" ht="15.75" customHeight="1">
      <c r="A150" s="23" t="s">
        <v>227</v>
      </c>
      <c r="B150" s="24" t="s">
        <v>107</v>
      </c>
      <c r="C150" s="25">
        <v>57477877.25</v>
      </c>
      <c r="D150" s="25">
        <v>14369463</v>
      </c>
      <c r="E150" s="61">
        <f t="shared" si="24"/>
        <v>24.99998901751369</v>
      </c>
      <c r="F150" s="25">
        <v>12898296</v>
      </c>
      <c r="G150" s="25">
        <f t="shared" si="23"/>
        <v>1471167</v>
      </c>
      <c r="H150" s="61">
        <f t="shared" si="25"/>
        <v>111.4059019889139</v>
      </c>
    </row>
    <row r="151" spans="1:8" ht="16.5" customHeight="1">
      <c r="A151" s="21" t="s">
        <v>228</v>
      </c>
      <c r="B151" s="49" t="s">
        <v>108</v>
      </c>
      <c r="C151" s="37">
        <v>5558664.89</v>
      </c>
      <c r="D151" s="37">
        <v>833699.68</v>
      </c>
      <c r="E151" s="54">
        <f t="shared" si="24"/>
        <v>14.998200044399512</v>
      </c>
      <c r="F151" s="37">
        <v>737887.21</v>
      </c>
      <c r="G151" s="37">
        <f t="shared" si="23"/>
        <v>95812.47000000009</v>
      </c>
      <c r="H151" s="54">
        <f t="shared" si="25"/>
        <v>112.98470399019385</v>
      </c>
    </row>
    <row r="152" spans="1:8" ht="48">
      <c r="A152" s="9" t="s">
        <v>229</v>
      </c>
      <c r="B152" s="48" t="s">
        <v>109</v>
      </c>
      <c r="C152" s="11">
        <v>18000</v>
      </c>
      <c r="D152" s="11">
        <v>18000</v>
      </c>
      <c r="E152" s="54">
        <f t="shared" si="24"/>
        <v>100</v>
      </c>
      <c r="F152" s="11">
        <v>10000</v>
      </c>
      <c r="G152" s="11">
        <f t="shared" si="23"/>
        <v>8000</v>
      </c>
      <c r="H152" s="54">
        <f>D152/F152*100</f>
        <v>180</v>
      </c>
    </row>
    <row r="153" spans="1:8" ht="48" customHeight="1">
      <c r="A153" s="27" t="s">
        <v>230</v>
      </c>
      <c r="B153" s="47" t="s">
        <v>110</v>
      </c>
      <c r="C153" s="25">
        <v>18000</v>
      </c>
      <c r="D153" s="25">
        <v>18000</v>
      </c>
      <c r="E153" s="61">
        <f t="shared" si="24"/>
        <v>100</v>
      </c>
      <c r="F153" s="25">
        <v>10000</v>
      </c>
      <c r="G153" s="25">
        <f t="shared" si="23"/>
        <v>8000</v>
      </c>
      <c r="H153" s="61">
        <f>D153/F153*100</f>
        <v>180</v>
      </c>
    </row>
    <row r="154" spans="1:8" s="102" customFormat="1" ht="66.75" customHeight="1">
      <c r="A154" s="21" t="s">
        <v>360</v>
      </c>
      <c r="B154" s="49" t="s">
        <v>361</v>
      </c>
      <c r="C154" s="37">
        <v>913516.56</v>
      </c>
      <c r="D154" s="37">
        <v>189394.52</v>
      </c>
      <c r="E154" s="54">
        <f>D154/C154*100</f>
        <v>20.732467072080222</v>
      </c>
      <c r="F154" s="37">
        <v>0</v>
      </c>
      <c r="G154" s="37">
        <f aca="true" t="shared" si="26" ref="G154:G160">D154-F154</f>
        <v>189394.52</v>
      </c>
      <c r="H154" s="54">
        <v>0</v>
      </c>
    </row>
    <row r="155" spans="1:8" ht="60" customHeight="1">
      <c r="A155" s="27" t="s">
        <v>362</v>
      </c>
      <c r="B155" s="47" t="s">
        <v>363</v>
      </c>
      <c r="C155" s="25">
        <v>913516.56</v>
      </c>
      <c r="D155" s="25">
        <v>189394.52</v>
      </c>
      <c r="E155" s="61">
        <f>D155/C155*100</f>
        <v>20.732467072080222</v>
      </c>
      <c r="F155" s="25">
        <v>0</v>
      </c>
      <c r="G155" s="25">
        <f t="shared" si="26"/>
        <v>189394.52</v>
      </c>
      <c r="H155" s="61">
        <v>0</v>
      </c>
    </row>
    <row r="156" spans="1:8" s="85" customFormat="1" ht="50.25" customHeight="1">
      <c r="A156" s="9" t="s">
        <v>283</v>
      </c>
      <c r="B156" s="48" t="s">
        <v>284</v>
      </c>
      <c r="C156" s="11">
        <v>3124800</v>
      </c>
      <c r="D156" s="11">
        <v>606305.16</v>
      </c>
      <c r="E156" s="55">
        <f t="shared" si="24"/>
        <v>19.403006912442397</v>
      </c>
      <c r="F156" s="11">
        <v>727887.21</v>
      </c>
      <c r="G156" s="11">
        <f t="shared" si="26"/>
        <v>-121582.04999999993</v>
      </c>
      <c r="H156" s="55">
        <f t="shared" si="25"/>
        <v>83.29658107332317</v>
      </c>
    </row>
    <row r="157" spans="1:8" ht="48" customHeight="1">
      <c r="A157" s="27" t="s">
        <v>285</v>
      </c>
      <c r="B157" s="47" t="s">
        <v>286</v>
      </c>
      <c r="C157" s="25">
        <v>3124800</v>
      </c>
      <c r="D157" s="25">
        <v>606305.16</v>
      </c>
      <c r="E157" s="61">
        <f t="shared" si="24"/>
        <v>19.403006912442397</v>
      </c>
      <c r="F157" s="25">
        <v>727887.21</v>
      </c>
      <c r="G157" s="25">
        <f t="shared" si="26"/>
        <v>-121582.04999999993</v>
      </c>
      <c r="H157" s="61">
        <f t="shared" si="25"/>
        <v>83.29658107332317</v>
      </c>
    </row>
    <row r="158" spans="1:8" s="85" customFormat="1" ht="18" customHeight="1">
      <c r="A158" s="9" t="s">
        <v>372</v>
      </c>
      <c r="B158" s="48" t="s">
        <v>373</v>
      </c>
      <c r="C158" s="11">
        <v>1502348.33</v>
      </c>
      <c r="D158" s="11">
        <v>20000</v>
      </c>
      <c r="E158" s="55">
        <f>D158/C158*100</f>
        <v>1.3312491917237328</v>
      </c>
      <c r="F158" s="11">
        <v>0</v>
      </c>
      <c r="G158" s="11">
        <f t="shared" si="26"/>
        <v>20000</v>
      </c>
      <c r="H158" s="55">
        <v>0</v>
      </c>
    </row>
    <row r="159" spans="1:8" ht="22.5" customHeight="1">
      <c r="A159" s="27" t="s">
        <v>374</v>
      </c>
      <c r="B159" s="47" t="s">
        <v>375</v>
      </c>
      <c r="C159" s="25">
        <v>1502348.33</v>
      </c>
      <c r="D159" s="25">
        <v>20000</v>
      </c>
      <c r="E159" s="61">
        <f>D159/C159*100</f>
        <v>1.3312491917237328</v>
      </c>
      <c r="F159" s="25">
        <v>0</v>
      </c>
      <c r="G159" s="25">
        <f t="shared" si="26"/>
        <v>20000</v>
      </c>
      <c r="H159" s="61">
        <v>0</v>
      </c>
    </row>
    <row r="160" spans="1:8" s="125" customFormat="1" ht="66" customHeight="1">
      <c r="A160" s="90" t="s">
        <v>398</v>
      </c>
      <c r="B160" s="100" t="s">
        <v>399</v>
      </c>
      <c r="C160" s="87">
        <v>0</v>
      </c>
      <c r="D160" s="87">
        <v>-58318.81</v>
      </c>
      <c r="E160" s="88">
        <v>0</v>
      </c>
      <c r="F160" s="87">
        <v>0</v>
      </c>
      <c r="G160" s="87">
        <f t="shared" si="26"/>
        <v>-58318.81</v>
      </c>
      <c r="H160" s="88">
        <v>0</v>
      </c>
    </row>
    <row r="161" spans="1:8" s="85" customFormat="1" ht="75" customHeight="1">
      <c r="A161" s="9" t="s">
        <v>400</v>
      </c>
      <c r="B161" s="48" t="s">
        <v>401</v>
      </c>
      <c r="C161" s="11">
        <v>0</v>
      </c>
      <c r="D161" s="11">
        <v>-58318.81</v>
      </c>
      <c r="E161" s="55">
        <v>0</v>
      </c>
      <c r="F161" s="11">
        <v>0</v>
      </c>
      <c r="G161" s="11">
        <f aca="true" t="shared" si="27" ref="G161:G166">D161-F161</f>
        <v>-58318.81</v>
      </c>
      <c r="H161" s="55">
        <v>0</v>
      </c>
    </row>
    <row r="162" spans="1:8" ht="36" customHeight="1">
      <c r="A162" s="90" t="s">
        <v>196</v>
      </c>
      <c r="B162" s="100" t="s">
        <v>197</v>
      </c>
      <c r="C162" s="87">
        <v>-244090.74</v>
      </c>
      <c r="D162" s="87">
        <v>-244090.74</v>
      </c>
      <c r="E162" s="88">
        <f>D162/C162*100</f>
        <v>100</v>
      </c>
      <c r="F162" s="87">
        <v>-144673</v>
      </c>
      <c r="G162" s="87">
        <f t="shared" si="27"/>
        <v>-99417.73999999999</v>
      </c>
      <c r="H162" s="88">
        <f>D162/F162*100</f>
        <v>168.7189316596739</v>
      </c>
    </row>
    <row r="163" spans="1:8" ht="34.5" customHeight="1">
      <c r="A163" s="26" t="s">
        <v>236</v>
      </c>
      <c r="B163" s="101" t="s">
        <v>198</v>
      </c>
      <c r="C163" s="14">
        <v>-244090.74</v>
      </c>
      <c r="D163" s="14">
        <v>-244090.74</v>
      </c>
      <c r="E163" s="56">
        <f>D163/C163*100</f>
        <v>100</v>
      </c>
      <c r="F163" s="14">
        <v>-144673</v>
      </c>
      <c r="G163" s="14">
        <f t="shared" si="27"/>
        <v>-99417.73999999999</v>
      </c>
      <c r="H163" s="56">
        <f>D163/F163*100</f>
        <v>168.7189316596739</v>
      </c>
    </row>
    <row r="164" spans="1:8" ht="48.75" customHeight="1">
      <c r="A164" s="26" t="s">
        <v>313</v>
      </c>
      <c r="B164" s="101" t="s">
        <v>314</v>
      </c>
      <c r="C164" s="14">
        <v>0</v>
      </c>
      <c r="D164" s="14">
        <v>0</v>
      </c>
      <c r="E164" s="56">
        <v>0</v>
      </c>
      <c r="F164" s="14">
        <v>0</v>
      </c>
      <c r="G164" s="98">
        <f t="shared" si="27"/>
        <v>0</v>
      </c>
      <c r="H164" s="99">
        <v>0</v>
      </c>
    </row>
    <row r="165" spans="1:8" ht="34.5" customHeight="1">
      <c r="A165" s="26" t="s">
        <v>237</v>
      </c>
      <c r="B165" s="101" t="s">
        <v>198</v>
      </c>
      <c r="C165" s="14">
        <v>-244090.74</v>
      </c>
      <c r="D165" s="14">
        <v>-244090.74</v>
      </c>
      <c r="E165" s="56">
        <f>D165/C165*100</f>
        <v>100</v>
      </c>
      <c r="F165" s="14">
        <v>-144673</v>
      </c>
      <c r="G165" s="98">
        <f t="shared" si="27"/>
        <v>-99417.73999999999</v>
      </c>
      <c r="H165" s="99">
        <f>D165/F165*100</f>
        <v>168.7189316596739</v>
      </c>
    </row>
    <row r="166" spans="1:8" ht="12.75">
      <c r="A166" s="21"/>
      <c r="B166" s="50" t="s">
        <v>111</v>
      </c>
      <c r="C166" s="5">
        <f>C7+C118</f>
        <v>236714527.36</v>
      </c>
      <c r="D166" s="5">
        <f>D7+D118</f>
        <v>60283208.03</v>
      </c>
      <c r="E166" s="53">
        <f>D166/C166*100</f>
        <v>25.466627968430572</v>
      </c>
      <c r="F166" s="5">
        <f>F7+F118</f>
        <v>40738812.41</v>
      </c>
      <c r="G166" s="5">
        <f t="shared" si="27"/>
        <v>19544395.620000005</v>
      </c>
      <c r="H166" s="53">
        <f>D166/F166*100</f>
        <v>147.97487816606682</v>
      </c>
    </row>
  </sheetData>
  <sheetProtection/>
  <mergeCells count="9">
    <mergeCell ref="A1:H1"/>
    <mergeCell ref="A2:H2"/>
    <mergeCell ref="B5:B6"/>
    <mergeCell ref="A5:A6"/>
    <mergeCell ref="F5:H5"/>
    <mergeCell ref="C5:C6"/>
    <mergeCell ref="D5:D6"/>
    <mergeCell ref="E5:E6"/>
    <mergeCell ref="A3:H3"/>
  </mergeCells>
  <printOptions/>
  <pageMargins left="0.7874015748031497" right="0" top="0.3937007874015748" bottom="0" header="0.31496062992125984" footer="0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PageLayoutView="0" workbookViewId="0" topLeftCell="A1">
      <selection activeCell="H48" sqref="H48"/>
    </sheetView>
  </sheetViews>
  <sheetFormatPr defaultColWidth="9.140625" defaultRowHeight="12.75"/>
  <cols>
    <col min="1" max="1" width="45.8515625" style="0" customWidth="1"/>
    <col min="3" max="3" width="11.57421875" style="0" customWidth="1"/>
    <col min="4" max="4" width="12.00390625" style="0" customWidth="1"/>
    <col min="5" max="5" width="10.57421875" style="0" customWidth="1"/>
    <col min="6" max="6" width="11.8515625" style="0" customWidth="1"/>
    <col min="7" max="7" width="10.8515625" style="0" customWidth="1"/>
    <col min="8" max="8" width="9.8515625" style="0" customWidth="1"/>
  </cols>
  <sheetData>
    <row r="1" spans="1:8" ht="15.75">
      <c r="A1" s="138" t="s">
        <v>176</v>
      </c>
      <c r="B1" s="138"/>
      <c r="C1" s="138"/>
      <c r="D1" s="138"/>
      <c r="E1" s="138"/>
      <c r="F1" s="138"/>
      <c r="G1" s="138"/>
      <c r="H1" s="138"/>
    </row>
    <row r="2" ht="12.75">
      <c r="H2" s="81" t="s">
        <v>1</v>
      </c>
    </row>
    <row r="3" spans="1:8" ht="39.75" customHeight="1">
      <c r="A3" s="143" t="s">
        <v>117</v>
      </c>
      <c r="B3" s="143" t="s">
        <v>118</v>
      </c>
      <c r="C3" s="142" t="s">
        <v>112</v>
      </c>
      <c r="D3" s="142" t="s">
        <v>0</v>
      </c>
      <c r="E3" s="140" t="s">
        <v>113</v>
      </c>
      <c r="F3" s="142" t="s">
        <v>389</v>
      </c>
      <c r="G3" s="142"/>
      <c r="H3" s="142"/>
    </row>
    <row r="4" spans="1:8" ht="48" customHeight="1">
      <c r="A4" s="143"/>
      <c r="B4" s="143"/>
      <c r="C4" s="145"/>
      <c r="D4" s="145"/>
      <c r="E4" s="141"/>
      <c r="F4" s="52" t="s">
        <v>0</v>
      </c>
      <c r="G4" s="52" t="s">
        <v>199</v>
      </c>
      <c r="H4" s="52" t="s">
        <v>114</v>
      </c>
    </row>
    <row r="5" spans="1:8" ht="15.75">
      <c r="A5" s="68" t="s">
        <v>119</v>
      </c>
      <c r="B5" s="69" t="s">
        <v>150</v>
      </c>
      <c r="C5" s="73">
        <f>C6+C7+C8+C9+C10+C11+C12</f>
        <v>49788345.3</v>
      </c>
      <c r="D5" s="73">
        <f>D6+D7+D8+D9+D10+D11+D12</f>
        <v>9320366.93</v>
      </c>
      <c r="E5" s="79">
        <f aca="true" t="shared" si="0" ref="E5:E10">D5/C5*100</f>
        <v>18.719977283519</v>
      </c>
      <c r="F5" s="73">
        <f>F6+F7+F8+F9+F10+F11+F12</f>
        <v>8386870.07</v>
      </c>
      <c r="G5" s="73">
        <f aca="true" t="shared" si="1" ref="G5:G10">D5-F5</f>
        <v>933496.8599999994</v>
      </c>
      <c r="H5" s="79">
        <f>D5/F5*100</f>
        <v>111.13045572673335</v>
      </c>
    </row>
    <row r="6" spans="1:8" ht="47.25">
      <c r="A6" s="70" t="s">
        <v>120</v>
      </c>
      <c r="B6" s="71" t="s">
        <v>151</v>
      </c>
      <c r="C6" s="77">
        <v>1623147</v>
      </c>
      <c r="D6" s="77">
        <v>371944.36</v>
      </c>
      <c r="E6" s="80">
        <f t="shared" si="0"/>
        <v>22.91501385888031</v>
      </c>
      <c r="F6" s="77">
        <v>276411.3</v>
      </c>
      <c r="G6" s="77">
        <f t="shared" si="1"/>
        <v>95533.06</v>
      </c>
      <c r="H6" s="80">
        <f>D6/F6*100</f>
        <v>134.5619227578612</v>
      </c>
    </row>
    <row r="7" spans="1:8" ht="65.25" customHeight="1">
      <c r="A7" s="70" t="s">
        <v>200</v>
      </c>
      <c r="B7" s="71" t="s">
        <v>201</v>
      </c>
      <c r="C7" s="77">
        <v>423200</v>
      </c>
      <c r="D7" s="77">
        <v>109664.46</v>
      </c>
      <c r="E7" s="80">
        <f t="shared" si="0"/>
        <v>25.913152173913044</v>
      </c>
      <c r="F7" s="77">
        <v>115290.8</v>
      </c>
      <c r="G7" s="77">
        <f t="shared" si="1"/>
        <v>-5626.3399999999965</v>
      </c>
      <c r="H7" s="80">
        <f>D7/F7*100</f>
        <v>95.1198707962821</v>
      </c>
    </row>
    <row r="8" spans="1:8" ht="78.75">
      <c r="A8" s="70" t="s">
        <v>121</v>
      </c>
      <c r="B8" s="71" t="s">
        <v>152</v>
      </c>
      <c r="C8" s="77">
        <v>23881744.04</v>
      </c>
      <c r="D8" s="77">
        <v>4071413.32</v>
      </c>
      <c r="E8" s="80">
        <f t="shared" si="0"/>
        <v>17.0482244227252</v>
      </c>
      <c r="F8" s="77">
        <v>5716252</v>
      </c>
      <c r="G8" s="77">
        <f t="shared" si="1"/>
        <v>-1644838.6800000002</v>
      </c>
      <c r="H8" s="80">
        <f>D8/F8*100</f>
        <v>71.22522450024947</v>
      </c>
    </row>
    <row r="9" spans="1:8" ht="15.75">
      <c r="A9" s="70" t="s">
        <v>204</v>
      </c>
      <c r="B9" s="71" t="s">
        <v>205</v>
      </c>
      <c r="C9" s="77">
        <v>559.01</v>
      </c>
      <c r="D9" s="77">
        <v>0</v>
      </c>
      <c r="E9" s="80">
        <v>0</v>
      </c>
      <c r="F9" s="77">
        <v>0</v>
      </c>
      <c r="G9" s="77">
        <f t="shared" si="1"/>
        <v>0</v>
      </c>
      <c r="H9" s="80">
        <v>0</v>
      </c>
    </row>
    <row r="10" spans="1:8" ht="63">
      <c r="A10" s="70" t="s">
        <v>122</v>
      </c>
      <c r="B10" s="71" t="s">
        <v>153</v>
      </c>
      <c r="C10" s="77">
        <v>5999600</v>
      </c>
      <c r="D10" s="77">
        <v>1096331.1</v>
      </c>
      <c r="E10" s="80">
        <f t="shared" si="0"/>
        <v>18.273403226881793</v>
      </c>
      <c r="F10" s="77">
        <v>1122601.45</v>
      </c>
      <c r="G10" s="77">
        <f t="shared" si="1"/>
        <v>-26270.34999999986</v>
      </c>
      <c r="H10" s="80">
        <f>D10/F10*100</f>
        <v>97.6598685134426</v>
      </c>
    </row>
    <row r="11" spans="1:8" ht="15.75">
      <c r="A11" s="70" t="s">
        <v>123</v>
      </c>
      <c r="B11" s="71" t="s">
        <v>154</v>
      </c>
      <c r="C11" s="77">
        <v>679644.65</v>
      </c>
      <c r="D11" s="77">
        <v>0</v>
      </c>
      <c r="E11" s="80">
        <v>0</v>
      </c>
      <c r="F11" s="77">
        <v>0</v>
      </c>
      <c r="G11" s="77">
        <v>0</v>
      </c>
      <c r="H11" s="80">
        <v>0</v>
      </c>
    </row>
    <row r="12" spans="1:8" ht="15.75">
      <c r="A12" s="70" t="s">
        <v>124</v>
      </c>
      <c r="B12" s="71" t="s">
        <v>155</v>
      </c>
      <c r="C12" s="77">
        <v>17180450.6</v>
      </c>
      <c r="D12" s="77">
        <v>3671013.69</v>
      </c>
      <c r="E12" s="80">
        <f aca="true" t="shared" si="2" ref="E12:E19">D12/C12*100</f>
        <v>21.36738887395654</v>
      </c>
      <c r="F12" s="77">
        <v>1156314.52</v>
      </c>
      <c r="G12" s="77">
        <f aca="true" t="shared" si="3" ref="G12:G30">D12-F12</f>
        <v>2514699.17</v>
      </c>
      <c r="H12" s="80">
        <f aca="true" t="shared" si="4" ref="H12:H22">D12/F12*100</f>
        <v>317.47536042356364</v>
      </c>
    </row>
    <row r="13" spans="1:8" ht="47.25">
      <c r="A13" s="68" t="s">
        <v>125</v>
      </c>
      <c r="B13" s="69" t="s">
        <v>156</v>
      </c>
      <c r="C13" s="73">
        <f>C14+C15</f>
        <v>684501</v>
      </c>
      <c r="D13" s="73">
        <f>D14+D15</f>
        <v>110283.41</v>
      </c>
      <c r="E13" s="79">
        <f t="shared" si="2"/>
        <v>16.111504585091915</v>
      </c>
      <c r="F13" s="73">
        <f>F14+F15</f>
        <v>175820.9</v>
      </c>
      <c r="G13" s="73">
        <f t="shared" si="3"/>
        <v>-65537.48999999999</v>
      </c>
      <c r="H13" s="79">
        <f t="shared" si="4"/>
        <v>62.724858080012105</v>
      </c>
    </row>
    <row r="14" spans="1:8" ht="66" customHeight="1">
      <c r="A14" s="70" t="s">
        <v>291</v>
      </c>
      <c r="B14" s="71" t="s">
        <v>292</v>
      </c>
      <c r="C14" s="77">
        <v>329106</v>
      </c>
      <c r="D14" s="77">
        <v>45371.91</v>
      </c>
      <c r="E14" s="80">
        <f t="shared" si="2"/>
        <v>13.786412280541832</v>
      </c>
      <c r="F14" s="77">
        <v>165260.9</v>
      </c>
      <c r="G14" s="77">
        <f t="shared" si="3"/>
        <v>-119888.98999999999</v>
      </c>
      <c r="H14" s="80">
        <f t="shared" si="4"/>
        <v>27.454715543725104</v>
      </c>
    </row>
    <row r="15" spans="1:8" ht="47.25">
      <c r="A15" s="70" t="s">
        <v>126</v>
      </c>
      <c r="B15" s="71" t="s">
        <v>157</v>
      </c>
      <c r="C15" s="77">
        <v>355395</v>
      </c>
      <c r="D15" s="77">
        <v>64911.5</v>
      </c>
      <c r="E15" s="80">
        <f t="shared" si="2"/>
        <v>18.264606986592383</v>
      </c>
      <c r="F15" s="77">
        <v>10560</v>
      </c>
      <c r="G15" s="77">
        <f t="shared" si="3"/>
        <v>54351.5</v>
      </c>
      <c r="H15" s="80">
        <f t="shared" si="4"/>
        <v>614.6922348484848</v>
      </c>
    </row>
    <row r="16" spans="1:8" ht="15.75">
      <c r="A16" s="68" t="s">
        <v>127</v>
      </c>
      <c r="B16" s="69" t="s">
        <v>158</v>
      </c>
      <c r="C16" s="73">
        <f>C17+C18+C19+C20</f>
        <v>22090266.87</v>
      </c>
      <c r="D16" s="73">
        <f>D17+D18+D19+D20</f>
        <v>5006857.1</v>
      </c>
      <c r="E16" s="79">
        <f t="shared" si="2"/>
        <v>22.665444149973727</v>
      </c>
      <c r="F16" s="73">
        <f>F17+F18+F19+F20</f>
        <v>3470675.8600000003</v>
      </c>
      <c r="G16" s="73">
        <f t="shared" si="3"/>
        <v>1536181.2399999993</v>
      </c>
      <c r="H16" s="79">
        <f t="shared" si="4"/>
        <v>144.26173177693406</v>
      </c>
    </row>
    <row r="17" spans="1:8" ht="15.75">
      <c r="A17" s="70" t="s">
        <v>177</v>
      </c>
      <c r="B17" s="71" t="s">
        <v>178</v>
      </c>
      <c r="C17" s="77">
        <v>4276652.4</v>
      </c>
      <c r="D17" s="77">
        <v>0</v>
      </c>
      <c r="E17" s="80">
        <f t="shared" si="2"/>
        <v>0</v>
      </c>
      <c r="F17" s="77">
        <v>0</v>
      </c>
      <c r="G17" s="77">
        <f t="shared" si="3"/>
        <v>0</v>
      </c>
      <c r="H17" s="80">
        <v>0</v>
      </c>
    </row>
    <row r="18" spans="1:8" ht="15.75">
      <c r="A18" s="70" t="s">
        <v>128</v>
      </c>
      <c r="B18" s="71" t="s">
        <v>159</v>
      </c>
      <c r="C18" s="77">
        <v>2447010</v>
      </c>
      <c r="D18" s="77">
        <v>1020221.31</v>
      </c>
      <c r="E18" s="80">
        <f t="shared" si="2"/>
        <v>41.69256807287261</v>
      </c>
      <c r="F18" s="77">
        <v>1220504.49</v>
      </c>
      <c r="G18" s="77">
        <f t="shared" si="3"/>
        <v>-200283.17999999993</v>
      </c>
      <c r="H18" s="80">
        <f t="shared" si="4"/>
        <v>83.5901316512158</v>
      </c>
    </row>
    <row r="19" spans="1:8" ht="15.75">
      <c r="A19" s="70" t="s">
        <v>129</v>
      </c>
      <c r="B19" s="71" t="s">
        <v>160</v>
      </c>
      <c r="C19" s="77">
        <v>15226604.47</v>
      </c>
      <c r="D19" s="77">
        <v>3986635.79</v>
      </c>
      <c r="E19" s="80">
        <f t="shared" si="2"/>
        <v>26.182040768541746</v>
      </c>
      <c r="F19" s="77">
        <v>2250171.37</v>
      </c>
      <c r="G19" s="77">
        <f t="shared" si="3"/>
        <v>1736464.42</v>
      </c>
      <c r="H19" s="80">
        <f t="shared" si="4"/>
        <v>177.17031880998468</v>
      </c>
    </row>
    <row r="20" spans="1:8" ht="31.5">
      <c r="A20" s="70" t="s">
        <v>130</v>
      </c>
      <c r="B20" s="71" t="s">
        <v>161</v>
      </c>
      <c r="C20" s="77">
        <v>140000</v>
      </c>
      <c r="D20" s="77">
        <v>0</v>
      </c>
      <c r="E20" s="80">
        <f>D20/C20*100</f>
        <v>0</v>
      </c>
      <c r="F20" s="77">
        <v>0</v>
      </c>
      <c r="G20" s="77">
        <f t="shared" si="3"/>
        <v>0</v>
      </c>
      <c r="H20" s="80">
        <v>0</v>
      </c>
    </row>
    <row r="21" spans="1:8" ht="31.5">
      <c r="A21" s="68" t="s">
        <v>131</v>
      </c>
      <c r="B21" s="69" t="s">
        <v>162</v>
      </c>
      <c r="C21" s="73">
        <f>C22+C23+C24</f>
        <v>8273093.83</v>
      </c>
      <c r="D21" s="73">
        <f>D22+D23+D24</f>
        <v>603729.71</v>
      </c>
      <c r="E21" s="79">
        <f aca="true" t="shared" si="5" ref="E21:E30">D21/C21*100</f>
        <v>7.2975083131626945</v>
      </c>
      <c r="F21" s="73">
        <f>F22+F23+F24</f>
        <v>1022630.3</v>
      </c>
      <c r="G21" s="73">
        <f t="shared" si="3"/>
        <v>-418900.5900000001</v>
      </c>
      <c r="H21" s="79">
        <f t="shared" si="4"/>
        <v>59.03694717436008</v>
      </c>
    </row>
    <row r="22" spans="1:8" ht="15.75">
      <c r="A22" s="70" t="s">
        <v>132</v>
      </c>
      <c r="B22" s="71" t="s">
        <v>163</v>
      </c>
      <c r="C22" s="77">
        <v>3429447.63</v>
      </c>
      <c r="D22" s="77">
        <v>23729.71</v>
      </c>
      <c r="E22" s="80">
        <f t="shared" si="5"/>
        <v>0.6919397104191966</v>
      </c>
      <c r="F22" s="77">
        <v>181001.9</v>
      </c>
      <c r="G22" s="77">
        <f t="shared" si="3"/>
        <v>-157272.19</v>
      </c>
      <c r="H22" s="80">
        <f t="shared" si="4"/>
        <v>13.11019939569695</v>
      </c>
    </row>
    <row r="23" spans="1:8" ht="15.75">
      <c r="A23" s="70" t="s">
        <v>133</v>
      </c>
      <c r="B23" s="71" t="s">
        <v>164</v>
      </c>
      <c r="C23" s="77">
        <v>4373646.2</v>
      </c>
      <c r="D23" s="77">
        <v>475000</v>
      </c>
      <c r="E23" s="80">
        <f t="shared" si="5"/>
        <v>10.860503531355599</v>
      </c>
      <c r="F23" s="77">
        <v>628580.4</v>
      </c>
      <c r="G23" s="77">
        <f t="shared" si="3"/>
        <v>-153580.40000000002</v>
      </c>
      <c r="H23" s="80">
        <f aca="true" t="shared" si="6" ref="H23:H30">D23/F23*100</f>
        <v>75.56710326952606</v>
      </c>
    </row>
    <row r="24" spans="1:8" ht="15.75">
      <c r="A24" s="70" t="s">
        <v>134</v>
      </c>
      <c r="B24" s="71" t="s">
        <v>165</v>
      </c>
      <c r="C24" s="77">
        <v>470000</v>
      </c>
      <c r="D24" s="77">
        <v>105000</v>
      </c>
      <c r="E24" s="80">
        <f t="shared" si="5"/>
        <v>22.340425531914892</v>
      </c>
      <c r="F24" s="77">
        <v>213048</v>
      </c>
      <c r="G24" s="77">
        <f t="shared" si="3"/>
        <v>-108048</v>
      </c>
      <c r="H24" s="80">
        <f t="shared" si="6"/>
        <v>49.28466824377605</v>
      </c>
    </row>
    <row r="25" spans="1:8" s="123" customFormat="1" ht="15.75">
      <c r="A25" s="68" t="s">
        <v>378</v>
      </c>
      <c r="B25" s="69" t="s">
        <v>379</v>
      </c>
      <c r="C25" s="73">
        <f>C26</f>
        <v>60000</v>
      </c>
      <c r="D25" s="73">
        <f>D26</f>
        <v>0</v>
      </c>
      <c r="E25" s="79">
        <f>D25/C25*100</f>
        <v>0</v>
      </c>
      <c r="F25" s="73">
        <f>F26</f>
        <v>0</v>
      </c>
      <c r="G25" s="73">
        <f>D25-F25</f>
        <v>0</v>
      </c>
      <c r="H25" s="79">
        <v>0</v>
      </c>
    </row>
    <row r="26" spans="1:8" ht="31.5">
      <c r="A26" s="70" t="s">
        <v>380</v>
      </c>
      <c r="B26" s="71" t="s">
        <v>381</v>
      </c>
      <c r="C26" s="77">
        <v>60000</v>
      </c>
      <c r="D26" s="77">
        <v>0</v>
      </c>
      <c r="E26" s="80">
        <f>D26/C26*100</f>
        <v>0</v>
      </c>
      <c r="F26" s="77">
        <v>0</v>
      </c>
      <c r="G26" s="77">
        <f>D26-F26</f>
        <v>0</v>
      </c>
      <c r="H26" s="80">
        <v>0</v>
      </c>
    </row>
    <row r="27" spans="1:8" ht="15.75">
      <c r="A27" s="68" t="s">
        <v>135</v>
      </c>
      <c r="B27" s="69" t="s">
        <v>166</v>
      </c>
      <c r="C27" s="73">
        <f>C28+C29+C30+C31+C32+C33</f>
        <v>151697521.75</v>
      </c>
      <c r="D27" s="73">
        <f>D28+D29+D30+D31+D32+D33</f>
        <v>24706376.560000002</v>
      </c>
      <c r="E27" s="79">
        <f t="shared" si="5"/>
        <v>16.28660526222473</v>
      </c>
      <c r="F27" s="73">
        <f>F28+F29+F30+F31+F32+F33</f>
        <v>20616306.93</v>
      </c>
      <c r="G27" s="73">
        <f t="shared" si="3"/>
        <v>4090069.6300000027</v>
      </c>
      <c r="H27" s="79">
        <f t="shared" si="6"/>
        <v>119.83900241632657</v>
      </c>
    </row>
    <row r="28" spans="1:8" ht="15.75">
      <c r="A28" s="70" t="s">
        <v>136</v>
      </c>
      <c r="B28" s="71" t="s">
        <v>167</v>
      </c>
      <c r="C28" s="77">
        <v>44589634.51</v>
      </c>
      <c r="D28" s="77">
        <v>5645683.17</v>
      </c>
      <c r="E28" s="80">
        <f t="shared" si="5"/>
        <v>12.661425086886185</v>
      </c>
      <c r="F28" s="77">
        <v>5068344.86</v>
      </c>
      <c r="G28" s="77">
        <f t="shared" si="3"/>
        <v>577338.3099999996</v>
      </c>
      <c r="H28" s="80">
        <f t="shared" si="6"/>
        <v>111.39106209122478</v>
      </c>
    </row>
    <row r="29" spans="1:8" ht="15.75">
      <c r="A29" s="70" t="s">
        <v>137</v>
      </c>
      <c r="B29" s="71" t="s">
        <v>71</v>
      </c>
      <c r="C29" s="77">
        <v>95218056.24</v>
      </c>
      <c r="D29" s="77">
        <v>16514893.61</v>
      </c>
      <c r="E29" s="80">
        <f t="shared" si="5"/>
        <v>17.344287693054465</v>
      </c>
      <c r="F29" s="77">
        <v>13627851.26</v>
      </c>
      <c r="G29" s="77">
        <f t="shared" si="3"/>
        <v>2887042.3499999996</v>
      </c>
      <c r="H29" s="80">
        <f t="shared" si="6"/>
        <v>121.18486836199884</v>
      </c>
    </row>
    <row r="30" spans="1:8" ht="15.75">
      <c r="A30" s="70" t="s">
        <v>138</v>
      </c>
      <c r="B30" s="71" t="s">
        <v>168</v>
      </c>
      <c r="C30" s="77">
        <v>3601394</v>
      </c>
      <c r="D30" s="77">
        <v>992316.37</v>
      </c>
      <c r="E30" s="80">
        <f t="shared" si="5"/>
        <v>27.553674216150746</v>
      </c>
      <c r="F30" s="77">
        <v>577890.93</v>
      </c>
      <c r="G30" s="77">
        <f t="shared" si="3"/>
        <v>414425.43999999994</v>
      </c>
      <c r="H30" s="80">
        <f t="shared" si="6"/>
        <v>171.71343561318741</v>
      </c>
    </row>
    <row r="31" spans="1:8" ht="31.5">
      <c r="A31" s="70" t="s">
        <v>139</v>
      </c>
      <c r="B31" s="71" t="s">
        <v>169</v>
      </c>
      <c r="C31" s="77">
        <v>25000</v>
      </c>
      <c r="D31" s="77">
        <v>8800</v>
      </c>
      <c r="E31" s="80">
        <f>D31/C31*100</f>
        <v>35.199999999999996</v>
      </c>
      <c r="F31" s="77">
        <v>500</v>
      </c>
      <c r="G31" s="77">
        <f aca="true" t="shared" si="7" ref="G31:G42">D31-F31</f>
        <v>8300</v>
      </c>
      <c r="H31" s="80">
        <f>D31/F31*100</f>
        <v>1760.0000000000002</v>
      </c>
    </row>
    <row r="32" spans="1:8" ht="18" customHeight="1">
      <c r="A32" s="70" t="s">
        <v>140</v>
      </c>
      <c r="B32" s="71" t="s">
        <v>170</v>
      </c>
      <c r="C32" s="77">
        <v>175000</v>
      </c>
      <c r="D32" s="77">
        <v>51503.92</v>
      </c>
      <c r="E32" s="80">
        <f aca="true" t="shared" si="8" ref="E32:E37">D32/C32*100</f>
        <v>29.43081142857143</v>
      </c>
      <c r="F32" s="77">
        <v>28950.48</v>
      </c>
      <c r="G32" s="77">
        <f t="shared" si="7"/>
        <v>22553.44</v>
      </c>
      <c r="H32" s="80">
        <f aca="true" t="shared" si="9" ref="H32:H42">D32/F32*100</f>
        <v>177.90350971728276</v>
      </c>
    </row>
    <row r="33" spans="1:8" ht="15.75">
      <c r="A33" s="70" t="s">
        <v>141</v>
      </c>
      <c r="B33" s="71" t="s">
        <v>171</v>
      </c>
      <c r="C33" s="77">
        <v>8088437</v>
      </c>
      <c r="D33" s="77">
        <v>1493179.49</v>
      </c>
      <c r="E33" s="80">
        <f t="shared" si="8"/>
        <v>18.46066786450831</v>
      </c>
      <c r="F33" s="77">
        <v>1312769.4</v>
      </c>
      <c r="G33" s="77">
        <f t="shared" si="7"/>
        <v>180410.09000000008</v>
      </c>
      <c r="H33" s="80">
        <f t="shared" si="9"/>
        <v>113.74270987730215</v>
      </c>
    </row>
    <row r="34" spans="1:8" ht="15.75">
      <c r="A34" s="68" t="s">
        <v>142</v>
      </c>
      <c r="B34" s="69" t="s">
        <v>172</v>
      </c>
      <c r="C34" s="73">
        <f>C35</f>
        <v>7366092.17</v>
      </c>
      <c r="D34" s="73">
        <f>D35</f>
        <v>1695832.88</v>
      </c>
      <c r="E34" s="79">
        <f t="shared" si="8"/>
        <v>23.02215124196579</v>
      </c>
      <c r="F34" s="73">
        <f>F35</f>
        <v>1679172.13</v>
      </c>
      <c r="G34" s="73">
        <f t="shared" si="7"/>
        <v>16660.75</v>
      </c>
      <c r="H34" s="79">
        <f t="shared" si="9"/>
        <v>100.99220024572466</v>
      </c>
    </row>
    <row r="35" spans="1:8" ht="15.75">
      <c r="A35" s="70" t="s">
        <v>143</v>
      </c>
      <c r="B35" s="71" t="s">
        <v>173</v>
      </c>
      <c r="C35" s="77">
        <v>7366092.17</v>
      </c>
      <c r="D35" s="77">
        <v>1695832.88</v>
      </c>
      <c r="E35" s="80">
        <f t="shared" si="8"/>
        <v>23.02215124196579</v>
      </c>
      <c r="F35" s="77">
        <v>1679172.13</v>
      </c>
      <c r="G35" s="77">
        <f t="shared" si="7"/>
        <v>16660.75</v>
      </c>
      <c r="H35" s="80">
        <f t="shared" si="9"/>
        <v>100.99220024572466</v>
      </c>
    </row>
    <row r="36" spans="1:8" ht="15.75">
      <c r="A36" s="68" t="s">
        <v>144</v>
      </c>
      <c r="B36" s="69">
        <v>1000</v>
      </c>
      <c r="C36" s="73">
        <f>C37+C38+C39</f>
        <v>3408909.41</v>
      </c>
      <c r="D36" s="73">
        <f>D37+D38+D39</f>
        <v>662065.36</v>
      </c>
      <c r="E36" s="79">
        <f t="shared" si="8"/>
        <v>19.421617895090968</v>
      </c>
      <c r="F36" s="73">
        <f>F37+F38+F39</f>
        <v>579826.44</v>
      </c>
      <c r="G36" s="73">
        <f t="shared" si="7"/>
        <v>82238.92000000004</v>
      </c>
      <c r="H36" s="79">
        <f t="shared" si="9"/>
        <v>114.18336838865093</v>
      </c>
    </row>
    <row r="37" spans="1:8" ht="15.75">
      <c r="A37" s="70" t="s">
        <v>145</v>
      </c>
      <c r="B37" s="71">
        <v>1001</v>
      </c>
      <c r="C37" s="77">
        <v>2000000</v>
      </c>
      <c r="D37" s="77">
        <v>599276.77</v>
      </c>
      <c r="E37" s="80">
        <f t="shared" si="8"/>
        <v>29.9638385</v>
      </c>
      <c r="F37" s="77">
        <v>540463.97</v>
      </c>
      <c r="G37" s="77">
        <f t="shared" si="7"/>
        <v>58812.80000000005</v>
      </c>
      <c r="H37" s="80">
        <f t="shared" si="9"/>
        <v>110.88190948232868</v>
      </c>
    </row>
    <row r="38" spans="1:8" ht="15.75">
      <c r="A38" s="70" t="s">
        <v>179</v>
      </c>
      <c r="B38" s="71" t="s">
        <v>180</v>
      </c>
      <c r="C38" s="77">
        <v>1265789.41</v>
      </c>
      <c r="D38" s="77">
        <v>10715.59</v>
      </c>
      <c r="E38" s="80">
        <f>D38/C38*100</f>
        <v>0.8465539303255825</v>
      </c>
      <c r="F38" s="77">
        <v>3409.47</v>
      </c>
      <c r="G38" s="77">
        <f t="shared" si="7"/>
        <v>7306.120000000001</v>
      </c>
      <c r="H38" s="80">
        <f t="shared" si="9"/>
        <v>314.2890243938208</v>
      </c>
    </row>
    <row r="39" spans="1:8" ht="31.5">
      <c r="A39" s="70" t="s">
        <v>146</v>
      </c>
      <c r="B39" s="71">
        <v>1006</v>
      </c>
      <c r="C39" s="77">
        <v>143120</v>
      </c>
      <c r="D39" s="77">
        <v>52073</v>
      </c>
      <c r="E39" s="80">
        <f>D39/C39*100</f>
        <v>36.38415315818893</v>
      </c>
      <c r="F39" s="77">
        <v>35953</v>
      </c>
      <c r="G39" s="77">
        <f t="shared" si="7"/>
        <v>16120</v>
      </c>
      <c r="H39" s="80">
        <f t="shared" si="9"/>
        <v>144.83631407671126</v>
      </c>
    </row>
    <row r="40" spans="1:8" ht="15.75">
      <c r="A40" s="68" t="s">
        <v>147</v>
      </c>
      <c r="B40" s="69">
        <v>1100</v>
      </c>
      <c r="C40" s="73">
        <f>C41+C42</f>
        <v>425000</v>
      </c>
      <c r="D40" s="73">
        <f>D41+D42</f>
        <v>54764.49</v>
      </c>
      <c r="E40" s="79">
        <f>D40/C40*100</f>
        <v>12.885762352941176</v>
      </c>
      <c r="F40" s="73">
        <f>F41+F42</f>
        <v>204184.86000000002</v>
      </c>
      <c r="G40" s="73">
        <f t="shared" si="7"/>
        <v>-149420.37000000002</v>
      </c>
      <c r="H40" s="80">
        <f t="shared" si="9"/>
        <v>26.821033645687535</v>
      </c>
    </row>
    <row r="41" spans="1:8" ht="15.75">
      <c r="A41" s="72" t="s">
        <v>148</v>
      </c>
      <c r="B41" s="71">
        <v>1101</v>
      </c>
      <c r="C41" s="77">
        <v>200000</v>
      </c>
      <c r="D41" s="77">
        <v>8873.35</v>
      </c>
      <c r="E41" s="80">
        <f>D41/C41*100</f>
        <v>4.436675</v>
      </c>
      <c r="F41" s="77">
        <v>177945.04</v>
      </c>
      <c r="G41" s="77">
        <f t="shared" si="7"/>
        <v>-169071.69</v>
      </c>
      <c r="H41" s="80">
        <f t="shared" si="9"/>
        <v>4.986567762720444</v>
      </c>
    </row>
    <row r="42" spans="1:8" ht="15.75">
      <c r="A42" s="72" t="s">
        <v>202</v>
      </c>
      <c r="B42" s="71" t="s">
        <v>203</v>
      </c>
      <c r="C42" s="77">
        <v>225000</v>
      </c>
      <c r="D42" s="77">
        <v>45891.14</v>
      </c>
      <c r="E42" s="80">
        <f>D42/C42*100</f>
        <v>20.396062222222223</v>
      </c>
      <c r="F42" s="77">
        <v>26239.82</v>
      </c>
      <c r="G42" s="77">
        <f t="shared" si="7"/>
        <v>19651.32</v>
      </c>
      <c r="H42" s="80">
        <f t="shared" si="9"/>
        <v>174.89121495498063</v>
      </c>
    </row>
    <row r="43" spans="1:8" ht="15.75">
      <c r="A43" s="72"/>
      <c r="B43" s="71"/>
      <c r="C43" s="77"/>
      <c r="D43" s="77"/>
      <c r="E43" s="80"/>
      <c r="F43" s="77"/>
      <c r="G43" s="77"/>
      <c r="H43" s="80"/>
    </row>
    <row r="44" spans="1:8" ht="15.75">
      <c r="A44" s="144" t="s">
        <v>149</v>
      </c>
      <c r="B44" s="144"/>
      <c r="C44" s="73">
        <f>C40+C36+C34+C27+C21+C16+C13+C5+C25</f>
        <v>243793730.33000004</v>
      </c>
      <c r="D44" s="73">
        <f>D5+D13+D16+D21+D27+D34+D36+D40+D25</f>
        <v>42160276.440000005</v>
      </c>
      <c r="E44" s="79">
        <f>D44/C44*100</f>
        <v>17.29342111584728</v>
      </c>
      <c r="F44" s="73">
        <f>F5+F13+F16+F21+F27+F34+F36+F40+F25</f>
        <v>36135487.49</v>
      </c>
      <c r="G44" s="73">
        <f>D44-F44</f>
        <v>6024788.950000003</v>
      </c>
      <c r="H44" s="79">
        <f>D44/F44*100</f>
        <v>116.67277617789793</v>
      </c>
    </row>
    <row r="45" ht="13.5" thickBot="1"/>
    <row r="46" spans="1:8" ht="32.25" thickBot="1">
      <c r="A46" s="74" t="s">
        <v>174</v>
      </c>
      <c r="B46" s="75"/>
      <c r="C46" s="76">
        <v>-7079202.97</v>
      </c>
      <c r="D46" s="76">
        <v>18122931.59</v>
      </c>
      <c r="E46" s="75"/>
      <c r="F46" s="76">
        <v>4603324.92</v>
      </c>
      <c r="G46" s="76"/>
      <c r="H46" s="78"/>
    </row>
  </sheetData>
  <sheetProtection/>
  <mergeCells count="8">
    <mergeCell ref="E3:E4"/>
    <mergeCell ref="F3:H3"/>
    <mergeCell ref="A1:H1"/>
    <mergeCell ref="A3:A4"/>
    <mergeCell ref="B3:B4"/>
    <mergeCell ref="A44:B44"/>
    <mergeCell ref="C3:C4"/>
    <mergeCell ref="D3:D4"/>
  </mergeCells>
  <printOptions/>
  <pageMargins left="0.7874015748031497" right="0.1968503937007874" top="0.3937007874015748" bottom="0.1968503937007874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34.00390625" style="0" customWidth="1"/>
    <col min="2" max="2" width="18.421875" style="0" customWidth="1"/>
    <col min="3" max="3" width="15.57421875" style="0" customWidth="1"/>
    <col min="4" max="4" width="17.421875" style="0" customWidth="1"/>
    <col min="5" max="5" width="16.28125" style="0" customWidth="1"/>
  </cols>
  <sheetData>
    <row r="1" spans="1:5" ht="15.75">
      <c r="A1" s="138" t="s">
        <v>335</v>
      </c>
      <c r="B1" s="138"/>
      <c r="C1" s="138"/>
      <c r="D1" s="138"/>
      <c r="E1" s="138"/>
    </row>
    <row r="3" spans="1:5" ht="51" customHeight="1">
      <c r="A3" s="143" t="s">
        <v>336</v>
      </c>
      <c r="B3" s="142" t="s">
        <v>112</v>
      </c>
      <c r="C3" s="142" t="s">
        <v>0</v>
      </c>
      <c r="D3" s="142" t="s">
        <v>389</v>
      </c>
      <c r="E3" s="142"/>
    </row>
    <row r="4" spans="1:5" ht="45.75" customHeight="1">
      <c r="A4" s="143"/>
      <c r="B4" s="145"/>
      <c r="C4" s="145"/>
      <c r="D4" s="52" t="s">
        <v>0</v>
      </c>
      <c r="E4" s="52" t="s">
        <v>199</v>
      </c>
    </row>
    <row r="5" spans="1:5" ht="39" customHeight="1">
      <c r="A5" s="68" t="s">
        <v>337</v>
      </c>
      <c r="B5" s="73">
        <v>7079202.97</v>
      </c>
      <c r="C5" s="73">
        <v>-18122931.59</v>
      </c>
      <c r="D5" s="73">
        <v>-4603324.92</v>
      </c>
      <c r="E5" s="73">
        <f>C5-D5</f>
        <v>-13519606.67</v>
      </c>
    </row>
    <row r="6" spans="1:5" s="120" customFormat="1" ht="51" customHeight="1">
      <c r="A6" s="70" t="s">
        <v>338</v>
      </c>
      <c r="B6" s="77">
        <v>-236714527.36</v>
      </c>
      <c r="C6" s="77">
        <v>-60867873.41</v>
      </c>
      <c r="D6" s="77">
        <v>-42506310.25</v>
      </c>
      <c r="E6" s="77">
        <f>C6-D6</f>
        <v>-18361563.159999996</v>
      </c>
    </row>
    <row r="7" spans="1:5" ht="47.25">
      <c r="A7" s="70" t="s">
        <v>339</v>
      </c>
      <c r="B7" s="77">
        <v>243793730.33</v>
      </c>
      <c r="C7" s="77">
        <v>42744941.82</v>
      </c>
      <c r="D7" s="77">
        <v>37902985.33</v>
      </c>
      <c r="E7" s="77">
        <f>C7-D7</f>
        <v>4841956.490000002</v>
      </c>
    </row>
  </sheetData>
  <sheetProtection/>
  <mergeCells count="5">
    <mergeCell ref="A1:E1"/>
    <mergeCell ref="A3:A4"/>
    <mergeCell ref="B3:B4"/>
    <mergeCell ref="C3:C4"/>
    <mergeCell ref="D3:E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Пользователь</cp:lastModifiedBy>
  <cp:lastPrinted>2018-02-20T11:50:07Z</cp:lastPrinted>
  <dcterms:created xsi:type="dcterms:W3CDTF">2017-07-11T09:08:45Z</dcterms:created>
  <dcterms:modified xsi:type="dcterms:W3CDTF">2024-04-10T06:25:07Z</dcterms:modified>
  <cp:category/>
  <cp:version/>
  <cp:contentType/>
  <cp:contentStatus/>
</cp:coreProperties>
</file>