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495" activeTab="2"/>
  </bookViews>
  <sheets>
    <sheet name="дох." sheetId="1" r:id="rId1"/>
    <sheet name="расх." sheetId="2" r:id="rId2"/>
    <sheet name="источники" sheetId="3" r:id="rId3"/>
    <sheet name="Лист2" sheetId="4" state="hidden" r:id="rId4"/>
  </sheets>
  <externalReferences>
    <externalReference r:id="rId7"/>
    <externalReference r:id="rId8"/>
  </externalReferences>
  <definedNames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<sst xmlns="http://schemas.openxmlformats.org/spreadsheetml/2006/main" count="435" uniqueCount="418">
  <si>
    <t>Исполнено</t>
  </si>
  <si>
    <t>(руб.)</t>
  </si>
  <si>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</si>
  <si>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</si>
  <si>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</si>
  <si>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</si>
  <si>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</si>
  <si>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</si>
  <si>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</si>
  <si>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</si>
  <si>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</si>
  <si>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</si>
  <si>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</si>
  <si>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</si>
  <si>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</si>
  <si>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</si>
  <si>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</si>
  <si>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</si>
  <si>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</si>
  <si>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</si>
  <si>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</si>
  <si>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</si>
  <si>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</si>
  <si>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</si>
  <si>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</si>
  <si>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</si>
  <si>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</si>
  <si>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</si>
  <si>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</si>
  <si>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</si>
  <si>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</si>
  <si>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</si>
  <si>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</si>
  <si>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</si>
  <si>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</si>
  <si>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</si>
  <si>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</si>
  <si>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</si>
  <si>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</si>
  <si>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</si>
  <si>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</si>
  <si>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</si>
  <si>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</si>
  <si>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</si>
  <si>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</si>
  <si>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</si>
  <si>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</si>
  <si>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</si>
  <si>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</si>
  <si>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</si>
  <si>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</si>
  <si>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</si>
  <si>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</si>
  <si>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</si>
  <si>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</si>
  <si>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</si>
  <si>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</si>
  <si>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</si>
  <si>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</si>
  <si>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</si>
  <si>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</si>
  <si>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</si>
  <si>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</si>
  <si>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</si>
  <si>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</si>
  <si>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</si>
  <si>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</si>
  <si>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</si>
  <si>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</si>
  <si>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</si>
  <si>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</si>
  <si>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</si>
  <si>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</si>
  <si>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</si>
  <si>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</si>
  <si>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0702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</si>
  <si>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</si>
  <si>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</si>
  <si>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</si>
  <si>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</si>
  <si>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</si>
  <si>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</si>
  <si>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</si>
  <si>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</si>
  <si>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</si>
  <si>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</si>
  <si>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</si>
  <si>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</si>
  <si>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</si>
  <si>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</si>
  <si>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</si>
  <si>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</si>
  <si>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</si>
  <si>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</si>
  <si>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</si>
  <si>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</si>
  <si>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</si>
  <si>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</si>
  <si>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</si>
  <si>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</si>
  <si>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</si>
  <si>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</si>
  <si>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</si>
  <si>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</si>
  <si>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</si>
  <si>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</si>
  <si>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</si>
  <si>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</si>
  <si>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</si>
  <si>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</si>
  <si>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</si>
  <si>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</si>
  <si>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</si>
  <si>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</si>
  <si>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</si>
  <si>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</si>
  <si>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Уточненные бюджетные назначения</t>
  </si>
  <si>
    <t>% исполнения к уточненным бюджетным назначениям</t>
  </si>
  <si>
    <t>Темп роста %</t>
  </si>
  <si>
    <t>Плата за сбросы загрязняющих веществ в водные объекты</t>
  </si>
  <si>
    <t>000 1 12 01030 01 0000 120</t>
  </si>
  <si>
    <t>Наименование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</si>
  <si>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</si>
  <si>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</si>
  <si>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</si>
  <si>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</si>
  <si>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</si>
  <si>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</si>
  <si>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</si>
  <si>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</si>
  <si>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</si>
  <si>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</si>
  <si>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</si>
  <si>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</si>
  <si>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</si>
  <si>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</si>
  <si>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</si>
  <si>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</si>
  <si>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</si>
  <si>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</si>
  <si>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</si>
  <si>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</si>
  <si>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</si>
  <si>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</si>
  <si>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</si>
  <si>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</si>
  <si>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</si>
  <si>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</si>
  <si>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</si>
  <si>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</si>
  <si>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</si>
  <si>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</si>
  <si>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</si>
  <si>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</si>
  <si>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0100</t>
  </si>
  <si>
    <t>0102</t>
  </si>
  <si>
    <t>0104</t>
  </si>
  <si>
    <t>0106</t>
  </si>
  <si>
    <t>0111</t>
  </si>
  <si>
    <t>0113</t>
  </si>
  <si>
    <t>0300</t>
  </si>
  <si>
    <t>0314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</si>
  <si>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</si>
  <si>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</si>
  <si>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</si>
  <si>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</si>
  <si>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</si>
  <si>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</si>
  <si>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</si>
  <si>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</si>
  <si>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</si>
  <si>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</si>
  <si>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0703</t>
  </si>
  <si>
    <t>0705</t>
  </si>
  <si>
    <t>0707</t>
  </si>
  <si>
    <t>0709</t>
  </si>
  <si>
    <t>0800</t>
  </si>
  <si>
    <t>0801</t>
  </si>
  <si>
    <t>Результат исполнения бюджета (дефицит / профицит)</t>
  </si>
  <si>
    <t>1. Доходы</t>
  </si>
  <si>
    <t>2. Расходы</t>
  </si>
  <si>
    <t>Сельское хозяйство и рыболовство</t>
  </si>
  <si>
    <t>0405</t>
  </si>
  <si>
    <t>Охрана семьи и детства</t>
  </si>
  <si>
    <t>1004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</si>
  <si>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</si>
  <si>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</si>
  <si>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</si>
  <si>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</si>
  <si>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000 1 05 04000 02 0000 110</t>
  </si>
  <si>
    <t>000 1 05 04020 02 0000 110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</si>
  <si>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</si>
  <si>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</si>
  <si>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Отклонение </t>
  </si>
  <si>
    <t>000 1 07 0000000 0000 000</t>
  </si>
  <si>
    <t>НАЛОГИ, СБОРЫ И РЕГУЛЯРНЫЕ ПЛАТЕЖИ ЗА ПОЛЬЗОВАНИЕ ПРИРОДНЫМИ РЕСУРСАМИ</t>
  </si>
  <si>
    <t>000 1 07 0100001 0000 110</t>
  </si>
  <si>
    <t>Налог на добычу полезных ископаемых</t>
  </si>
  <si>
    <t>000 1 07 0102001 0000 110</t>
  </si>
  <si>
    <t>Налог на добычу общераспространенных полезных ископаемых</t>
  </si>
  <si>
    <t>000 2 19 0000000 0000 000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</si>
  <si>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</si>
  <si>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</si>
  <si>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Отклонение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</si>
  <si>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</si>
  <si>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</si>
  <si>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Массовый спорт</t>
  </si>
  <si>
    <t>1102</t>
  </si>
  <si>
    <t>Судебная система</t>
  </si>
  <si>
    <t>0105</t>
  </si>
  <si>
    <t xml:space="preserve">Субвнции бюджетам на осуществление полномочий по сотавлению (изменению) списков кандидатов в присяжные заседатели федеральных судов общей юрисдикции в Российской Федерации </t>
  </si>
  <si>
    <t>000 1 12 01041 01 0000 120</t>
  </si>
  <si>
    <t xml:space="preserve">Плата за размещение отходов производства  </t>
  </si>
  <si>
    <t>000 1 12 01042 01 0000 120</t>
  </si>
  <si>
    <t>Плата за размещение твердых коммунальных отходов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</si>
  <si>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</si>
  <si>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</si>
  <si>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</si>
  <si>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</si>
  <si>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</si>
  <si>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</si>
  <si>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</si>
  <si>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</si>
  <si>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</si>
  <si>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</si>
  <si>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</si>
  <si>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</si>
  <si>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</si>
  <si>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</si>
  <si>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</si>
  <si>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000 2 02 39999 00 0000 150</t>
  </si>
  <si>
    <t>000 2 02 39999 05 0000 150</t>
  </si>
  <si>
    <t>000   2 02 40000 00 0000 150</t>
  </si>
  <si>
    <t>000   2 02 40014 00 0000 150</t>
  </si>
  <si>
    <t>000   2 02 40014 05 0000 150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</si>
  <si>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</si>
  <si>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</si>
  <si>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</si>
  <si>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</si>
  <si>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Субвнции бюджетам муниципальных районов на осуществление полномочий по сотавлению (изменению) списков кандидатов в присяжные заседатели федеральных судов общей юрисдикции в Российской Федерации </t>
  </si>
  <si>
    <t>000 2 19 0000005 0000 150</t>
  </si>
  <si>
    <t>000 2 19 6001005 0000 150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</si>
  <si>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</si>
  <si>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</si>
  <si>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</si>
  <si>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</si>
  <si>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 xml:space="preserve">000 1 16 01000 01 0000 140 </t>
  </si>
  <si>
    <t>Административные штрафы, установленнные Кодексом Российской Федерации об административных правонарушениях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</si>
  <si>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</si>
  <si>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</si>
  <si>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</si>
  <si>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</si>
  <si>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</si>
  <si>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</si>
  <si>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</si>
  <si>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</si>
  <si>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</si>
  <si>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000 1 05 01000 00 0000 110</t>
  </si>
  <si>
    <t>Налог, взимаемый в связи с применением упрощенной системы налообложения</t>
  </si>
  <si>
    <t>000 1 05 01010 01 0000 110</t>
  </si>
  <si>
    <t>000 1 05 01012 01 0000 110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</si>
  <si>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</si>
  <si>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</si>
  <si>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</si>
  <si>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</si>
  <si>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</si>
  <si>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</si>
  <si>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</si>
  <si>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</si>
  <si>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</si>
  <si>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</si>
  <si>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</si>
  <si>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</si>
  <si>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</si>
  <si>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</si>
  <si>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</si>
  <si>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</si>
  <si>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</si>
  <si>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</si>
  <si>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</si>
  <si>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</si>
  <si>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</si>
  <si>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</si>
  <si>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000 1 16 10120 00 0000 140 </t>
  </si>
  <si>
    <t>000 1 16 10123 01 0000 140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</si>
  <si>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</si>
  <si>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</si>
  <si>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</si>
  <si>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</si>
  <si>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</si>
  <si>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</si>
  <si>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</si>
  <si>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педагогичским работникам государственных и муниципальных общеобразовательных организаций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</si>
  <si>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</si>
  <si>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</si>
  <si>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</si>
  <si>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</si>
  <si>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</si>
  <si>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</si>
  <si>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000 1 01 02080 01 0000 110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</si>
  <si>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</si>
  <si>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</si>
  <si>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</si>
  <si>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</si>
  <si>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</si>
  <si>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000 1 16 01084 01 0000 140</t>
  </si>
  <si>
    <t>Административные штрафы, установленнные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</si>
  <si>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</si>
  <si>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</si>
  <si>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</si>
  <si>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</si>
  <si>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</si>
  <si>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</si>
  <si>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Платежи за пользование природными русерсами</t>
  </si>
  <si>
    <t>000 1 09 03000 00 0000 110</t>
  </si>
  <si>
    <t>000 1 09 03020 00 0000 110</t>
  </si>
  <si>
    <t>Платежи за добычу полезных ископаемых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</si>
  <si>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</si>
  <si>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</si>
  <si>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</si>
  <si>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Адмиснистративные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</si>
  <si>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</si>
  <si>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муниципаоьных образовательных организациях, из бюджетов муниципальных районов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</si>
  <si>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</si>
  <si>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</si>
  <si>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</si>
  <si>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</si>
  <si>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000 1 09 07000 00 0000 110</t>
  </si>
  <si>
    <t>Прочие налоги и сборы (по отмененным местным налогам и сборам)</t>
  </si>
  <si>
    <t>000 1 09 07050 00 0000 110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</si>
  <si>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</si>
  <si>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</si>
  <si>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</si>
  <si>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</si>
  <si>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000 1 15 02050 00 0000 140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</si>
  <si>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</si>
  <si>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</si>
  <si>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</si>
  <si>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</si>
  <si>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</si>
  <si>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Прочие местные налоги и сборы</t>
  </si>
  <si>
    <t>000 1 09 07053 05 0000 110</t>
  </si>
  <si>
    <t>Прочие местные налоги и сборы, мобилизуемые на территориях муниципальных районов</t>
  </si>
  <si>
    <t>3. Источники финансирования дефицита бюджета</t>
  </si>
  <si>
    <t>Наименование показателя</t>
  </si>
  <si>
    <t>Источники финансирования дефицита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</si>
  <si>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</si>
  <si>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</si>
  <si>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Аналитические данные в сравнении с соответсвующим периодом 2022 г.</t>
  </si>
  <si>
    <t>000 1 01 02130 01 0000 110</t>
  </si>
  <si>
    <t>Налог на доходы физический лиц в отношении доходов от долевого участия в организации, полученных в виде дивидендов (в части чуммы налога, не превышающей 650 000 рублей)</t>
  </si>
  <si>
    <t>000 1 01 02140 01 0000 110</t>
  </si>
  <si>
    <t>Налог на доходы физический лиц в отношении доходов от долевого участия в организации, полученных в виде дивидендов (в части чуммы налога, превышающей 650 000 рублей)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</si>
  <si>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</si>
  <si>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</si>
  <si>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</si>
  <si>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</si>
  <si>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</si>
  <si>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</si>
  <si>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</si>
  <si>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</si>
  <si>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000 2 02 25171 00 0000 150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</si>
  <si>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общеобразовательных организациях</t>
  </si>
  <si>
    <t>000 2 02 25171 05 0000 150</t>
  </si>
  <si>
    <t>Субсидии бюджетам муниципальных районов на оснащение (обновление мктериально-технической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</si>
  <si>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000 2 02 25599 00 0000 150</t>
  </si>
  <si>
    <t>Субсидии бюджетам на подготовку проектов межевания земельных участков и на проведение кадастровых работ</t>
  </si>
  <si>
    <t>000 2 02 25599 05 0000 150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</si>
  <si>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</si>
  <si>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</si>
  <si>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</si>
  <si>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</si>
  <si>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</si>
  <si>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</si>
  <si>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</si>
  <si>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</si>
  <si>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</si>
  <si>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</si>
  <si>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</si>
  <si>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</si>
  <si>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муниципальных районов</t>
  </si>
  <si>
    <t>000 2 02 49999 00 0000 150</t>
  </si>
  <si>
    <t>Прочие межбюджетные трансферты, передаваемые бюджетам</t>
  </si>
  <si>
    <t>000 2 02 49999 05 0000 150</t>
  </si>
  <si>
    <t>Прочие межбюджетные трансферты, передаваемые бюджетам муниципальных районов</t>
  </si>
  <si>
    <t>000 1 14 02050 05 0000 440</t>
  </si>
  <si>
    <t>Доходы от реализации имущества, находящегося в собственности муниципальных районов (за исключением имущества муниципалльных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</si>
  <si>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</si>
  <si>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</si>
  <si>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000 2 07 00000 00 0000 000</t>
  </si>
  <si>
    <t>000 2 07 05030 05 0000 150</t>
  </si>
  <si>
    <t>ПРОЧИЕ БЕЗВОЗМЕЗДНЫЕ ПОСТУПЛЕНИЯ</t>
  </si>
  <si>
    <t>Прочие безвозмездные поступления в бюджеты муниципальных районов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</si>
  <si>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</si>
  <si>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</si>
  <si>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000 1 16 07010 05 0000 140</t>
  </si>
  <si>
    <t>Штрафы, неустойки, пени, уплаченные в случае просрочки исполнения поставщиков (подрядчиком, исполнителем)обязательств, предусмотренных мунициппальным контрактом, заключенным муниципальным органом, казенным учреждением муниципального района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</si>
  <si>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</si>
  <si>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</si>
  <si>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</si>
  <si>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причиненногоокружающей среде (за исключением вреда, причиненного окружающей среде на особо охраняемых природных территориях, а также вреда причиненного водным объектам), подлежащие зачислению в бюджет муниципального образования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</si>
  <si>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</si>
  <si>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</si>
  <si>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</si>
  <si>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</si>
  <si>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</si>
  <si>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>Субсидии бюджетам муниципальных райнов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</si>
  <si>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</si>
  <si>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</si>
  <si>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</si>
  <si>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</si>
  <si>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 состоянию на 01.01.2024 г.</t>
  </si>
  <si>
    <t>000 1 05 01011 01 0000 110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</si>
  <si>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</si>
  <si>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</si>
  <si>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000 1 16 01103 01 0000 140 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</si>
  <si>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</si>
  <si>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Исполнение бюджета Ильинского муниципального района за 2023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</si>
</sst>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98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8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4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7" fillId="0" borderId="0">
      <alignment horizontal="center"/>
      <protection/>
    </xf>
    <xf numFmtId="4" fontId="63" fillId="0" borderId="1">
      <alignment horizontal="right"/>
      <protection/>
    </xf>
    <xf numFmtId="4" fontId="63" fillId="0" borderId="1">
      <alignment horizontal="right"/>
      <protection/>
    </xf>
    <xf numFmtId="4" fontId="63" fillId="0" borderId="1">
      <alignment horizontal="right"/>
      <protection/>
    </xf>
    <xf numFmtId="4" fontId="63" fillId="0" borderId="1">
      <alignment horizontal="right"/>
      <protection/>
    </xf>
    <xf numFmtId="49" fontId="7" fillId="0" borderId="2">
      <alignment horizontal="center" wrapText="1"/>
      <protection/>
    </xf>
    <xf numFmtId="4" fontId="63" fillId="0" borderId="3">
      <alignment horizontal="right"/>
      <protection/>
    </xf>
    <xf numFmtId="4" fontId="63" fillId="0" borderId="3">
      <alignment horizontal="right"/>
      <protection/>
    </xf>
    <xf numFmtId="4" fontId="63" fillId="0" borderId="3">
      <alignment horizontal="right"/>
      <protection/>
    </xf>
    <xf numFmtId="4" fontId="63" fillId="0" borderId="3">
      <alignment horizontal="right"/>
      <protection/>
    </xf>
    <xf numFmtId="49" fontId="7" fillId="0" borderId="4">
      <alignment horizontal="center" wrapText="1"/>
      <protection/>
    </xf>
    <xf numFmtId="49" fontId="63" fillId="0" borderId="0">
      <alignment horizontal="right"/>
      <protection/>
    </xf>
    <xf numFmtId="49" fontId="63" fillId="0" borderId="0">
      <alignment horizontal="right"/>
      <protection/>
    </xf>
    <xf numFmtId="49" fontId="63" fillId="0" borderId="0">
      <alignment horizontal="right"/>
      <protection/>
    </xf>
    <xf numFmtId="49" fontId="63" fillId="0" borderId="0">
      <alignment horizontal="right"/>
      <protection/>
    </xf>
    <xf numFmtId="49" fontId="7" fillId="0" borderId="5">
      <alignment horizontal="center"/>
      <protection/>
    </xf>
    <xf numFmtId="0" fontId="63" fillId="0" borderId="6">
      <alignment horizontal="left" wrapText="1"/>
      <protection/>
    </xf>
    <xf numFmtId="0" fontId="63" fillId="0" borderId="6">
      <alignment horizontal="left" wrapText="1"/>
      <protection/>
    </xf>
    <xf numFmtId="0" fontId="63" fillId="0" borderId="6">
      <alignment horizontal="left" wrapText="1"/>
      <protection/>
    </xf>
    <xf numFmtId="0" fontId="63" fillId="0" borderId="6">
      <alignment horizontal="left" wrapText="1"/>
      <protection/>
    </xf>
    <xf numFmtId="49" fontId="7" fillId="0" borderId="7">
      <alignment/>
      <protection/>
    </xf>
    <xf numFmtId="0" fontId="63" fillId="0" borderId="8">
      <alignment horizontal="left" wrapText="1" indent="1"/>
      <protection/>
    </xf>
    <xf numFmtId="0" fontId="63" fillId="0" borderId="8">
      <alignment horizontal="left" wrapText="1" indent="1"/>
      <protection/>
    </xf>
    <xf numFmtId="0" fontId="63" fillId="0" borderId="8">
      <alignment horizontal="left" wrapText="1" indent="1"/>
      <protection/>
    </xf>
    <xf numFmtId="0" fontId="63" fillId="0" borderId="8">
      <alignment horizontal="left" wrapText="1" indent="1"/>
      <protection/>
    </xf>
    <xf numFmtId="4" fontId="7" fillId="0" borderId="5">
      <alignment horizontal="right"/>
      <protection/>
    </xf>
    <xf numFmtId="0" fontId="64" fillId="0" borderId="9">
      <alignment horizontal="left" wrapText="1"/>
      <protection/>
    </xf>
    <xf numFmtId="0" fontId="64" fillId="0" borderId="9">
      <alignment horizontal="left" wrapText="1"/>
      <protection/>
    </xf>
    <xf numFmtId="0" fontId="64" fillId="0" borderId="9">
      <alignment horizontal="left" wrapText="1"/>
      <protection/>
    </xf>
    <xf numFmtId="0" fontId="64" fillId="0" borderId="9">
      <alignment horizontal="left" wrapText="1"/>
      <protection/>
    </xf>
    <xf numFmtId="4" fontId="7" fillId="0" borderId="2">
      <alignment horizontal="right"/>
      <protection/>
    </xf>
    <xf numFmtId="0" fontId="63" fillId="20" borderId="0">
      <alignment/>
      <protection/>
    </xf>
    <xf numFmtId="0" fontId="63" fillId="20" borderId="0">
      <alignment/>
      <protection/>
    </xf>
    <xf numFmtId="0" fontId="63" fillId="20" borderId="0">
      <alignment/>
      <protection/>
    </xf>
    <xf numFmtId="0" fontId="63" fillId="20" borderId="0">
      <alignment/>
      <protection/>
    </xf>
    <xf numFmtId="49" fontId="7" fillId="0" borderId="0">
      <alignment horizontal="right"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4" fontId="7" fillId="0" borderId="11">
      <alignment horizontal="right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49" fontId="7" fillId="0" borderId="12">
      <alignment horizontal="center"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4" fontId="7" fillId="0" borderId="13">
      <alignment horizontal="right"/>
      <protection/>
    </xf>
    <xf numFmtId="4" fontId="63" fillId="0" borderId="14">
      <alignment horizontal="right"/>
      <protection/>
    </xf>
    <xf numFmtId="4" fontId="63" fillId="0" borderId="14">
      <alignment horizontal="right"/>
      <protection/>
    </xf>
    <xf numFmtId="4" fontId="63" fillId="0" borderId="14">
      <alignment horizontal="right"/>
      <protection/>
    </xf>
    <xf numFmtId="4" fontId="63" fillId="0" borderId="14">
      <alignment horizontal="right"/>
      <protection/>
    </xf>
    <xf numFmtId="0" fontId="7" fillId="0" borderId="15">
      <alignment horizontal="left" wrapText="1"/>
      <protection/>
    </xf>
    <xf numFmtId="49" fontId="63" fillId="0" borderId="9">
      <alignment horizontal="center"/>
      <protection/>
    </xf>
    <xf numFmtId="49" fontId="63" fillId="0" borderId="9">
      <alignment horizontal="center"/>
      <protection/>
    </xf>
    <xf numFmtId="49" fontId="63" fillId="0" borderId="9">
      <alignment horizontal="center"/>
      <protection/>
    </xf>
    <xf numFmtId="49" fontId="63" fillId="0" borderId="9">
      <alignment horizontal="center"/>
      <protection/>
    </xf>
    <xf numFmtId="0" fontId="2" fillId="0" borderId="16">
      <alignment horizontal="left" wrapText="1"/>
      <protection/>
    </xf>
    <xf numFmtId="4" fontId="63" fillId="0" borderId="17">
      <alignment horizontal="right"/>
      <protection/>
    </xf>
    <xf numFmtId="4" fontId="63" fillId="0" borderId="17">
      <alignment horizontal="right"/>
      <protection/>
    </xf>
    <xf numFmtId="4" fontId="63" fillId="0" borderId="17">
      <alignment horizontal="right"/>
      <protection/>
    </xf>
    <xf numFmtId="4" fontId="63" fillId="0" borderId="17">
      <alignment horizontal="right"/>
      <protection/>
    </xf>
    <xf numFmtId="0" fontId="7" fillId="0" borderId="18">
      <alignment horizontal="left" wrapText="1" indent="1"/>
      <protection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5" fillId="0" borderId="19">
      <alignment/>
      <protection/>
    </xf>
    <xf numFmtId="0" fontId="64" fillId="0" borderId="10">
      <alignment/>
      <protection/>
    </xf>
    <xf numFmtId="0" fontId="64" fillId="0" borderId="10">
      <alignment/>
      <protection/>
    </xf>
    <xf numFmtId="0" fontId="64" fillId="0" borderId="10">
      <alignment/>
      <protection/>
    </xf>
    <xf numFmtId="0" fontId="64" fillId="0" borderId="10">
      <alignment/>
      <protection/>
    </xf>
    <xf numFmtId="0" fontId="7" fillId="0" borderId="7">
      <alignment/>
      <protection/>
    </xf>
    <xf numFmtId="0" fontId="63" fillId="0" borderId="20">
      <alignment horizontal="left" wrapText="1"/>
      <protection/>
    </xf>
    <xf numFmtId="0" fontId="63" fillId="0" borderId="20">
      <alignment horizontal="left" wrapText="1"/>
      <protection/>
    </xf>
    <xf numFmtId="0" fontId="63" fillId="0" borderId="20">
      <alignment horizontal="left" wrapText="1"/>
      <protection/>
    </xf>
    <xf numFmtId="0" fontId="63" fillId="0" borderId="20">
      <alignment horizontal="left" wrapText="1"/>
      <protection/>
    </xf>
    <xf numFmtId="0" fontId="5" fillId="0" borderId="7">
      <alignment/>
      <protection/>
    </xf>
    <xf numFmtId="0" fontId="63" fillId="0" borderId="21">
      <alignment horizontal="left" wrapText="1" indent="1"/>
      <protection/>
    </xf>
    <xf numFmtId="0" fontId="63" fillId="0" borderId="21">
      <alignment horizontal="left" wrapText="1" indent="1"/>
      <protection/>
    </xf>
    <xf numFmtId="0" fontId="63" fillId="0" borderId="21">
      <alignment horizontal="left" wrapText="1" indent="1"/>
      <protection/>
    </xf>
    <xf numFmtId="0" fontId="63" fillId="0" borderId="21">
      <alignment horizontal="left" wrapText="1" indent="1"/>
      <protection/>
    </xf>
    <xf numFmtId="0" fontId="2" fillId="0" borderId="0">
      <alignment horizontal="center"/>
      <protection/>
    </xf>
    <xf numFmtId="0" fontId="63" fillId="0" borderId="20">
      <alignment horizontal="left" wrapText="1" indent="2"/>
      <protection/>
    </xf>
    <xf numFmtId="0" fontId="63" fillId="0" borderId="20">
      <alignment horizontal="left" wrapText="1" indent="2"/>
      <protection/>
    </xf>
    <xf numFmtId="0" fontId="63" fillId="0" borderId="20">
      <alignment horizontal="left" wrapText="1" indent="2"/>
      <protection/>
    </xf>
    <xf numFmtId="0" fontId="63" fillId="0" borderId="20">
      <alignment horizontal="left" wrapText="1" indent="2"/>
      <protection/>
    </xf>
    <xf numFmtId="0" fontId="2" fillId="0" borderId="7">
      <alignment/>
      <protection/>
    </xf>
    <xf numFmtId="0" fontId="63" fillId="0" borderId="6">
      <alignment horizontal="left" wrapText="1" indent="2"/>
      <protection/>
    </xf>
    <xf numFmtId="0" fontId="63" fillId="0" borderId="6">
      <alignment horizontal="left" wrapText="1" indent="2"/>
      <protection/>
    </xf>
    <xf numFmtId="0" fontId="63" fillId="0" borderId="6">
      <alignment horizontal="left" wrapText="1" indent="2"/>
      <protection/>
    </xf>
    <xf numFmtId="0" fontId="63" fillId="0" borderId="6">
      <alignment horizontal="left" wrapText="1" indent="2"/>
      <protection/>
    </xf>
    <xf numFmtId="0" fontId="7" fillId="0" borderId="22">
      <alignment horizontal="left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7" fillId="0" borderId="23">
      <alignment horizontal="left" wrapText="1" indent="1"/>
      <protection/>
    </xf>
    <xf numFmtId="49" fontId="63" fillId="0" borderId="10">
      <alignment horizontal="left"/>
      <protection/>
    </xf>
    <xf numFmtId="49" fontId="63" fillId="0" borderId="10">
      <alignment horizontal="left"/>
      <protection/>
    </xf>
    <xf numFmtId="49" fontId="63" fillId="0" borderId="10">
      <alignment horizontal="left"/>
      <protection/>
    </xf>
    <xf numFmtId="49" fontId="63" fillId="0" borderId="10">
      <alignment horizontal="left"/>
      <protection/>
    </xf>
    <xf numFmtId="0" fontId="7" fillId="0" borderId="22">
      <alignment horizontal="left" wrapText="1" indent="1"/>
      <protection/>
    </xf>
    <xf numFmtId="49" fontId="63" fillId="0" borderId="24">
      <alignment horizontal="center" wrapText="1"/>
      <protection/>
    </xf>
    <xf numFmtId="49" fontId="63" fillId="0" borderId="24">
      <alignment horizontal="center" wrapText="1"/>
      <protection/>
    </xf>
    <xf numFmtId="49" fontId="63" fillId="0" borderId="24">
      <alignment horizontal="center" wrapText="1"/>
      <protection/>
    </xf>
    <xf numFmtId="49" fontId="63" fillId="0" borderId="24">
      <alignment horizontal="center" wrapText="1"/>
      <protection/>
    </xf>
    <xf numFmtId="0" fontId="5" fillId="21" borderId="25">
      <alignment/>
      <protection/>
    </xf>
    <xf numFmtId="49" fontId="63" fillId="0" borderId="24">
      <alignment horizontal="left" wrapText="1"/>
      <protection/>
    </xf>
    <xf numFmtId="49" fontId="63" fillId="0" borderId="24">
      <alignment horizontal="left" wrapText="1"/>
      <protection/>
    </xf>
    <xf numFmtId="49" fontId="63" fillId="0" borderId="24">
      <alignment horizontal="left" wrapText="1"/>
      <protection/>
    </xf>
    <xf numFmtId="49" fontId="63" fillId="0" borderId="24">
      <alignment horizontal="left" wrapText="1"/>
      <protection/>
    </xf>
    <xf numFmtId="0" fontId="7" fillId="0" borderId="26">
      <alignment horizontal="left" wrapText="1" indent="1"/>
      <protection/>
    </xf>
    <xf numFmtId="49" fontId="63" fillId="0" borderId="24">
      <alignment horizontal="center" shrinkToFit="1"/>
      <protection/>
    </xf>
    <xf numFmtId="49" fontId="63" fillId="0" borderId="24">
      <alignment horizontal="center" shrinkToFit="1"/>
      <protection/>
    </xf>
    <xf numFmtId="49" fontId="63" fillId="0" borderId="24">
      <alignment horizontal="center" shrinkToFit="1"/>
      <protection/>
    </xf>
    <xf numFmtId="49" fontId="63" fillId="0" borderId="24">
      <alignment horizontal="center" shrinkToFit="1"/>
      <protection/>
    </xf>
    <xf numFmtId="0" fontId="7" fillId="0" borderId="0">
      <alignment horizontal="center" wrapText="1"/>
      <protection/>
    </xf>
    <xf numFmtId="49" fontId="63" fillId="0" borderId="1">
      <alignment horizontal="center" shrinkToFit="1"/>
      <protection/>
    </xf>
    <xf numFmtId="49" fontId="63" fillId="0" borderId="1">
      <alignment horizontal="center" shrinkToFit="1"/>
      <protection/>
    </xf>
    <xf numFmtId="49" fontId="63" fillId="0" borderId="1">
      <alignment horizontal="center" shrinkToFit="1"/>
      <protection/>
    </xf>
    <xf numFmtId="49" fontId="63" fillId="0" borderId="1">
      <alignment horizontal="center" shrinkToFit="1"/>
      <protection/>
    </xf>
    <xf numFmtId="49" fontId="7" fillId="0" borderId="7">
      <alignment horizontal="left"/>
      <protection/>
    </xf>
    <xf numFmtId="0" fontId="63" fillId="0" borderId="8">
      <alignment horizontal="left" wrapText="1"/>
      <protection/>
    </xf>
    <xf numFmtId="0" fontId="63" fillId="0" borderId="8">
      <alignment horizontal="left" wrapText="1"/>
      <protection/>
    </xf>
    <xf numFmtId="0" fontId="63" fillId="0" borderId="8">
      <alignment horizontal="left" wrapText="1"/>
      <protection/>
    </xf>
    <xf numFmtId="0" fontId="63" fillId="0" borderId="8">
      <alignment horizontal="left" wrapText="1"/>
      <protection/>
    </xf>
    <xf numFmtId="49" fontId="7" fillId="0" borderId="27">
      <alignment horizontal="center" wrapText="1"/>
      <protection/>
    </xf>
    <xf numFmtId="0" fontId="63" fillId="0" borderId="6">
      <alignment horizontal="left" wrapText="1" indent="1"/>
      <protection/>
    </xf>
    <xf numFmtId="0" fontId="63" fillId="0" borderId="6">
      <alignment horizontal="left" wrapText="1" indent="1"/>
      <protection/>
    </xf>
    <xf numFmtId="0" fontId="63" fillId="0" borderId="6">
      <alignment horizontal="left" wrapText="1" indent="1"/>
      <protection/>
    </xf>
    <xf numFmtId="0" fontId="63" fillId="0" borderId="6">
      <alignment horizontal="left" wrapText="1" indent="1"/>
      <protection/>
    </xf>
    <xf numFmtId="49" fontId="7" fillId="0" borderId="27">
      <alignment horizontal="center" shrinkToFit="1"/>
      <protection/>
    </xf>
    <xf numFmtId="0" fontId="63" fillId="0" borderId="8">
      <alignment horizontal="left" wrapText="1" indent="2"/>
      <protection/>
    </xf>
    <xf numFmtId="0" fontId="63" fillId="0" borderId="8">
      <alignment horizontal="left" wrapText="1" indent="2"/>
      <protection/>
    </xf>
    <xf numFmtId="0" fontId="63" fillId="0" borderId="8">
      <alignment horizontal="left" wrapText="1" indent="2"/>
      <protection/>
    </xf>
    <xf numFmtId="0" fontId="63" fillId="0" borderId="8">
      <alignment horizontal="left" wrapText="1" indent="2"/>
      <protection/>
    </xf>
    <xf numFmtId="49" fontId="7" fillId="0" borderId="5">
      <alignment horizontal="center" shrinkToFit="1"/>
      <protection/>
    </xf>
    <xf numFmtId="0" fontId="62" fillId="0" borderId="28">
      <alignment/>
      <protection/>
    </xf>
    <xf numFmtId="0" fontId="62" fillId="0" borderId="28">
      <alignment/>
      <protection/>
    </xf>
    <xf numFmtId="0" fontId="62" fillId="0" borderId="28">
      <alignment/>
      <protection/>
    </xf>
    <xf numFmtId="0" fontId="62" fillId="0" borderId="28">
      <alignment/>
      <protection/>
    </xf>
    <xf numFmtId="0" fontId="7" fillId="0" borderId="29">
      <alignment horizontal="left" wrapText="1"/>
      <protection/>
    </xf>
    <xf numFmtId="0" fontId="62" fillId="0" borderId="30">
      <alignment/>
      <protection/>
    </xf>
    <xf numFmtId="0" fontId="62" fillId="0" borderId="30">
      <alignment/>
      <protection/>
    </xf>
    <xf numFmtId="0" fontId="62" fillId="0" borderId="30">
      <alignment/>
      <protection/>
    </xf>
    <xf numFmtId="0" fontId="62" fillId="0" borderId="30">
      <alignment/>
      <protection/>
    </xf>
    <xf numFmtId="0" fontId="7" fillId="0" borderId="15">
      <alignment horizontal="left" wrapText="1" indent="1"/>
      <protection/>
    </xf>
    <xf numFmtId="49" fontId="63" fillId="0" borderId="14">
      <alignment horizontal="center"/>
      <protection/>
    </xf>
    <xf numFmtId="49" fontId="63" fillId="0" borderId="14">
      <alignment horizontal="center"/>
      <protection/>
    </xf>
    <xf numFmtId="49" fontId="63" fillId="0" borderId="14">
      <alignment horizontal="center"/>
      <protection/>
    </xf>
    <xf numFmtId="49" fontId="63" fillId="0" borderId="14">
      <alignment horizontal="center"/>
      <protection/>
    </xf>
    <xf numFmtId="0" fontId="7" fillId="0" borderId="29">
      <alignment horizontal="left" wrapText="1" indent="1"/>
      <protection/>
    </xf>
    <xf numFmtId="0" fontId="64" fillId="0" borderId="31">
      <alignment horizontal="center" vertical="center" textRotation="90" wrapText="1"/>
      <protection/>
    </xf>
    <xf numFmtId="0" fontId="64" fillId="0" borderId="31">
      <alignment horizontal="center" vertical="center" textRotation="90" wrapText="1"/>
      <protection/>
    </xf>
    <xf numFmtId="0" fontId="64" fillId="0" borderId="31">
      <alignment horizontal="center" vertical="center" textRotation="90" wrapText="1"/>
      <protection/>
    </xf>
    <xf numFmtId="0" fontId="64" fillId="0" borderId="31">
      <alignment horizontal="center" vertical="center" textRotation="90" wrapText="1"/>
      <protection/>
    </xf>
    <xf numFmtId="0" fontId="7" fillId="0" borderId="15">
      <alignment horizontal="left" wrapText="1" indent="1"/>
      <protection/>
    </xf>
    <xf numFmtId="0" fontId="64" fillId="0" borderId="30">
      <alignment horizontal="center" vertical="center" textRotation="90" wrapText="1"/>
      <protection/>
    </xf>
    <xf numFmtId="0" fontId="64" fillId="0" borderId="30">
      <alignment horizontal="center" vertical="center" textRotation="90" wrapText="1"/>
      <protection/>
    </xf>
    <xf numFmtId="0" fontId="64" fillId="0" borderId="30">
      <alignment horizontal="center" vertical="center" textRotation="90" wrapText="1"/>
      <protection/>
    </xf>
    <xf numFmtId="0" fontId="64" fillId="0" borderId="30">
      <alignment horizontal="center" vertical="center" textRotation="90" wrapText="1"/>
      <protection/>
    </xf>
    <xf numFmtId="0" fontId="5" fillId="0" borderId="32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5" fillId="0" borderId="33">
      <alignment/>
      <protection/>
    </xf>
    <xf numFmtId="0" fontId="64" fillId="0" borderId="0">
      <alignment horizontal="center" vertical="center" textRotation="90" wrapText="1"/>
      <protection/>
    </xf>
    <xf numFmtId="0" fontId="64" fillId="0" borderId="0">
      <alignment horizontal="center" vertical="center" textRotation="90" wrapText="1"/>
      <protection/>
    </xf>
    <xf numFmtId="0" fontId="64" fillId="0" borderId="0">
      <alignment horizontal="center" vertical="center" textRotation="90" wrapText="1"/>
      <protection/>
    </xf>
    <xf numFmtId="0" fontId="64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64" fillId="0" borderId="35">
      <alignment horizontal="center" vertical="center" textRotation="90" wrapText="1"/>
      <protection/>
    </xf>
    <xf numFmtId="0" fontId="64" fillId="0" borderId="35">
      <alignment horizontal="center" vertical="center" textRotation="90" wrapText="1"/>
      <protection/>
    </xf>
    <xf numFmtId="0" fontId="64" fillId="0" borderId="35">
      <alignment horizontal="center" vertical="center" textRotation="90" wrapText="1"/>
      <protection/>
    </xf>
    <xf numFmtId="0" fontId="64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64" fillId="0" borderId="0">
      <alignment horizontal="center" vertical="center" textRotation="90"/>
      <protection/>
    </xf>
    <xf numFmtId="0" fontId="64" fillId="0" borderId="0">
      <alignment horizontal="center" vertical="center" textRotation="90"/>
      <protection/>
    </xf>
    <xf numFmtId="0" fontId="64" fillId="0" borderId="0">
      <alignment horizontal="center" vertical="center" textRotation="90"/>
      <protection/>
    </xf>
    <xf numFmtId="0" fontId="64" fillId="0" borderId="0">
      <alignment horizontal="center" vertical="center" textRotation="90"/>
      <protection/>
    </xf>
    <xf numFmtId="0" fontId="7" fillId="0" borderId="0">
      <alignment vertical="center"/>
      <protection/>
    </xf>
    <xf numFmtId="0" fontId="64" fillId="0" borderId="35">
      <alignment horizontal="center" vertical="center" textRotation="90"/>
      <protection/>
    </xf>
    <xf numFmtId="0" fontId="64" fillId="0" borderId="35">
      <alignment horizontal="center" vertical="center" textRotation="90"/>
      <protection/>
    </xf>
    <xf numFmtId="0" fontId="64" fillId="0" borderId="35">
      <alignment horizontal="center" vertical="center" textRotation="90"/>
      <protection/>
    </xf>
    <xf numFmtId="0" fontId="64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64" fillId="0" borderId="36">
      <alignment horizontal="center" vertical="center" textRotation="90"/>
      <protection/>
    </xf>
    <xf numFmtId="0" fontId="64" fillId="0" borderId="36">
      <alignment horizontal="center" vertical="center" textRotation="90"/>
      <protection/>
    </xf>
    <xf numFmtId="0" fontId="64" fillId="0" borderId="36">
      <alignment horizontal="center" vertical="center" textRotation="90"/>
      <protection/>
    </xf>
    <xf numFmtId="0" fontId="64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65" fillId="0" borderId="10">
      <alignment wrapText="1"/>
      <protection/>
    </xf>
    <xf numFmtId="0" fontId="65" fillId="0" borderId="10">
      <alignment wrapText="1"/>
      <protection/>
    </xf>
    <xf numFmtId="0" fontId="65" fillId="0" borderId="10">
      <alignment wrapText="1"/>
      <protection/>
    </xf>
    <xf numFmtId="0" fontId="65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65" fillId="0" borderId="36">
      <alignment wrapText="1"/>
      <protection/>
    </xf>
    <xf numFmtId="0" fontId="65" fillId="0" borderId="36">
      <alignment wrapText="1"/>
      <protection/>
    </xf>
    <xf numFmtId="0" fontId="65" fillId="0" borderId="36">
      <alignment wrapText="1"/>
      <protection/>
    </xf>
    <xf numFmtId="0" fontId="65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65" fillId="0" borderId="30">
      <alignment wrapText="1"/>
      <protection/>
    </xf>
    <xf numFmtId="0" fontId="65" fillId="0" borderId="30">
      <alignment wrapText="1"/>
      <protection/>
    </xf>
    <xf numFmtId="0" fontId="65" fillId="0" borderId="30">
      <alignment wrapText="1"/>
      <protection/>
    </xf>
    <xf numFmtId="0" fontId="65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63" fillId="0" borderId="36">
      <alignment horizontal="center" vertical="top" wrapText="1"/>
      <protection/>
    </xf>
    <xf numFmtId="0" fontId="63" fillId="0" borderId="36">
      <alignment horizontal="center" vertical="top" wrapText="1"/>
      <protection/>
    </xf>
    <xf numFmtId="0" fontId="63" fillId="0" borderId="36">
      <alignment horizontal="center" vertical="top" wrapText="1"/>
      <protection/>
    </xf>
    <xf numFmtId="0" fontId="63" fillId="0" borderId="36">
      <alignment horizontal="center" vertical="top" wrapText="1"/>
      <protection/>
    </xf>
    <xf numFmtId="0" fontId="11" fillId="0" borderId="7">
      <alignment wrapText="1"/>
      <protection/>
    </xf>
    <xf numFmtId="0" fontId="64" fillId="0" borderId="38">
      <alignment/>
      <protection/>
    </xf>
    <xf numFmtId="0" fontId="64" fillId="0" borderId="38">
      <alignment/>
      <protection/>
    </xf>
    <xf numFmtId="0" fontId="64" fillId="0" borderId="38">
      <alignment/>
      <protection/>
    </xf>
    <xf numFmtId="0" fontId="64" fillId="0" borderId="38">
      <alignment/>
      <protection/>
    </xf>
    <xf numFmtId="0" fontId="11" fillId="0" borderId="37">
      <alignment wrapText="1"/>
      <protection/>
    </xf>
    <xf numFmtId="49" fontId="66" fillId="0" borderId="39">
      <alignment horizontal="left" vertical="center" wrapText="1"/>
      <protection/>
    </xf>
    <xf numFmtId="49" fontId="66" fillId="0" borderId="39">
      <alignment horizontal="left" vertical="center" wrapText="1"/>
      <protection/>
    </xf>
    <xf numFmtId="49" fontId="66" fillId="0" borderId="39">
      <alignment horizontal="left" vertical="center" wrapText="1"/>
      <protection/>
    </xf>
    <xf numFmtId="49" fontId="66" fillId="0" borderId="39">
      <alignment horizontal="left" vertical="center" wrapText="1"/>
      <protection/>
    </xf>
    <xf numFmtId="0" fontId="11" fillId="0" borderId="19">
      <alignment wrapText="1"/>
      <protection/>
    </xf>
    <xf numFmtId="49" fontId="63" fillId="0" borderId="8">
      <alignment horizontal="left" vertical="center" wrapText="1" indent="2"/>
      <protection/>
    </xf>
    <xf numFmtId="49" fontId="63" fillId="0" borderId="8">
      <alignment horizontal="left" vertical="center" wrapText="1" indent="2"/>
      <protection/>
    </xf>
    <xf numFmtId="49" fontId="63" fillId="0" borderId="8">
      <alignment horizontal="left" vertical="center" wrapText="1" indent="2"/>
      <protection/>
    </xf>
    <xf numFmtId="49" fontId="63" fillId="0" borderId="8">
      <alignment horizontal="left" vertical="center" wrapText="1" indent="2"/>
      <protection/>
    </xf>
    <xf numFmtId="0" fontId="7" fillId="0" borderId="37">
      <alignment horizontal="center" vertical="top" wrapText="1"/>
      <protection/>
    </xf>
    <xf numFmtId="49" fontId="63" fillId="0" borderId="6">
      <alignment horizontal="left" vertical="center" wrapText="1" indent="3"/>
      <protection/>
    </xf>
    <xf numFmtId="49" fontId="63" fillId="0" borderId="6">
      <alignment horizontal="left" vertical="center" wrapText="1" indent="3"/>
      <protection/>
    </xf>
    <xf numFmtId="49" fontId="63" fillId="0" borderId="6">
      <alignment horizontal="left" vertical="center" wrapText="1" indent="3"/>
      <protection/>
    </xf>
    <xf numFmtId="49" fontId="63" fillId="0" borderId="6">
      <alignment horizontal="left" vertical="center" wrapText="1" indent="3"/>
      <protection/>
    </xf>
    <xf numFmtId="0" fontId="2" fillId="0" borderId="40">
      <alignment/>
      <protection/>
    </xf>
    <xf numFmtId="49" fontId="63" fillId="0" borderId="39">
      <alignment horizontal="left" vertical="center" wrapText="1" indent="3"/>
      <protection/>
    </xf>
    <xf numFmtId="49" fontId="63" fillId="0" borderId="39">
      <alignment horizontal="left" vertical="center" wrapText="1" indent="3"/>
      <protection/>
    </xf>
    <xf numFmtId="49" fontId="63" fillId="0" borderId="39">
      <alignment horizontal="left" vertical="center" wrapText="1" indent="3"/>
      <protection/>
    </xf>
    <xf numFmtId="49" fontId="63" fillId="0" borderId="39">
      <alignment horizontal="left" vertical="center" wrapText="1" indent="3"/>
      <protection/>
    </xf>
    <xf numFmtId="49" fontId="12" fillId="0" borderId="41">
      <alignment horizontal="left" vertical="center" wrapText="1"/>
      <protection/>
    </xf>
    <xf numFmtId="49" fontId="63" fillId="0" borderId="42">
      <alignment horizontal="left" vertical="center" wrapText="1" indent="3"/>
      <protection/>
    </xf>
    <xf numFmtId="49" fontId="63" fillId="0" borderId="42">
      <alignment horizontal="left" vertical="center" wrapText="1" indent="3"/>
      <protection/>
    </xf>
    <xf numFmtId="49" fontId="63" fillId="0" borderId="42">
      <alignment horizontal="left" vertical="center" wrapText="1" indent="3"/>
      <protection/>
    </xf>
    <xf numFmtId="49" fontId="63" fillId="0" borderId="42">
      <alignment horizontal="left" vertical="center" wrapText="1" indent="3"/>
      <protection/>
    </xf>
    <xf numFmtId="49" fontId="7" fillId="0" borderId="43">
      <alignment horizontal="left" vertical="center" wrapText="1" indent="1"/>
      <protection/>
    </xf>
    <xf numFmtId="0" fontId="66" fillId="0" borderId="38">
      <alignment horizontal="left" vertical="center" wrapText="1"/>
      <protection/>
    </xf>
    <xf numFmtId="0" fontId="66" fillId="0" borderId="38">
      <alignment horizontal="left" vertical="center" wrapText="1"/>
      <protection/>
    </xf>
    <xf numFmtId="0" fontId="66" fillId="0" borderId="38">
      <alignment horizontal="left" vertical="center" wrapText="1"/>
      <protection/>
    </xf>
    <xf numFmtId="0" fontId="66" fillId="0" borderId="38">
      <alignment horizontal="left" vertical="center" wrapText="1"/>
      <protection/>
    </xf>
    <xf numFmtId="49" fontId="7" fillId="0" borderId="26">
      <alignment horizontal="left" vertical="center" wrapText="1" indent="2"/>
      <protection/>
    </xf>
    <xf numFmtId="49" fontId="63" fillId="0" borderId="30">
      <alignment horizontal="left" vertical="center" wrapText="1" indent="3"/>
      <protection/>
    </xf>
    <xf numFmtId="49" fontId="63" fillId="0" borderId="30">
      <alignment horizontal="left" vertical="center" wrapText="1" indent="3"/>
      <protection/>
    </xf>
    <xf numFmtId="49" fontId="63" fillId="0" borderId="30">
      <alignment horizontal="left" vertical="center" wrapText="1" indent="3"/>
      <protection/>
    </xf>
    <xf numFmtId="49" fontId="63" fillId="0" borderId="30">
      <alignment horizontal="left" vertical="center" wrapText="1" indent="3"/>
      <protection/>
    </xf>
    <xf numFmtId="49" fontId="7" fillId="0" borderId="41">
      <alignment horizontal="left" vertical="center" wrapText="1" indent="2"/>
      <protection/>
    </xf>
    <xf numFmtId="49" fontId="63" fillId="0" borderId="0">
      <alignment horizontal="left" vertical="center" wrapText="1" indent="3"/>
      <protection/>
    </xf>
    <xf numFmtId="49" fontId="63" fillId="0" borderId="0">
      <alignment horizontal="left" vertical="center" wrapText="1" indent="3"/>
      <protection/>
    </xf>
    <xf numFmtId="49" fontId="63" fillId="0" borderId="0">
      <alignment horizontal="left" vertical="center" wrapText="1" indent="3"/>
      <protection/>
    </xf>
    <xf numFmtId="49" fontId="63" fillId="0" borderId="0">
      <alignment horizontal="left" vertical="center" wrapText="1" indent="3"/>
      <protection/>
    </xf>
    <xf numFmtId="49" fontId="7" fillId="0" borderId="44">
      <alignment horizontal="left" vertical="center" wrapText="1" indent="2"/>
      <protection/>
    </xf>
    <xf numFmtId="49" fontId="63" fillId="0" borderId="10">
      <alignment horizontal="left" vertical="center" wrapText="1" indent="3"/>
      <protection/>
    </xf>
    <xf numFmtId="49" fontId="63" fillId="0" borderId="10">
      <alignment horizontal="left" vertical="center" wrapText="1" indent="3"/>
      <protection/>
    </xf>
    <xf numFmtId="49" fontId="63" fillId="0" borderId="10">
      <alignment horizontal="left" vertical="center" wrapText="1" indent="3"/>
      <protection/>
    </xf>
    <xf numFmtId="49" fontId="63" fillId="0" borderId="10">
      <alignment horizontal="left" vertical="center" wrapText="1" indent="3"/>
      <protection/>
    </xf>
    <xf numFmtId="0" fontId="12" fillId="0" borderId="40">
      <alignment horizontal="left" vertical="center" wrapText="1"/>
      <protection/>
    </xf>
    <xf numFmtId="49" fontId="66" fillId="0" borderId="38">
      <alignment horizontal="left" vertical="center" wrapText="1"/>
      <protection/>
    </xf>
    <xf numFmtId="49" fontId="66" fillId="0" borderId="38">
      <alignment horizontal="left" vertical="center" wrapText="1"/>
      <protection/>
    </xf>
    <xf numFmtId="49" fontId="66" fillId="0" borderId="38">
      <alignment horizontal="left" vertical="center" wrapText="1"/>
      <protection/>
    </xf>
    <xf numFmtId="49" fontId="66" fillId="0" borderId="3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0" fontId="63" fillId="0" borderId="39">
      <alignment horizontal="left" vertical="center" wrapText="1"/>
      <protection/>
    </xf>
    <xf numFmtId="0" fontId="63" fillId="0" borderId="39">
      <alignment horizontal="left" vertical="center" wrapText="1"/>
      <protection/>
    </xf>
    <xf numFmtId="0" fontId="63" fillId="0" borderId="39">
      <alignment horizontal="left" vertical="center" wrapText="1"/>
      <protection/>
    </xf>
    <xf numFmtId="0" fontId="63" fillId="0" borderId="39">
      <alignment horizontal="left" vertical="center" wrapText="1"/>
      <protection/>
    </xf>
    <xf numFmtId="49" fontId="7" fillId="0" borderId="0">
      <alignment horizontal="left" vertical="center" wrapText="1" indent="2"/>
      <protection/>
    </xf>
    <xf numFmtId="0" fontId="63" fillId="0" borderId="42">
      <alignment horizontal="left" vertical="center" wrapText="1"/>
      <protection/>
    </xf>
    <xf numFmtId="0" fontId="63" fillId="0" borderId="42">
      <alignment horizontal="left" vertical="center" wrapText="1"/>
      <protection/>
    </xf>
    <xf numFmtId="0" fontId="63" fillId="0" borderId="42">
      <alignment horizontal="left" vertical="center" wrapText="1"/>
      <protection/>
    </xf>
    <xf numFmtId="0" fontId="63" fillId="0" borderId="42">
      <alignment horizontal="left" vertical="center" wrapText="1"/>
      <protection/>
    </xf>
    <xf numFmtId="49" fontId="7" fillId="0" borderId="7">
      <alignment horizontal="left" vertical="center" wrapText="1" indent="2"/>
      <protection/>
    </xf>
    <xf numFmtId="49" fontId="66" fillId="0" borderId="45">
      <alignment horizontal="left" vertical="center" wrapText="1"/>
      <protection/>
    </xf>
    <xf numFmtId="49" fontId="66" fillId="0" borderId="45">
      <alignment horizontal="left" vertical="center" wrapText="1"/>
      <protection/>
    </xf>
    <xf numFmtId="49" fontId="66" fillId="0" borderId="45">
      <alignment horizontal="left" vertical="center" wrapText="1"/>
      <protection/>
    </xf>
    <xf numFmtId="49" fontId="66" fillId="0" borderId="45">
      <alignment horizontal="left" vertical="center" wrapText="1"/>
      <protection/>
    </xf>
    <xf numFmtId="49" fontId="12" fillId="0" borderId="40">
      <alignment horizontal="left" vertical="center" wrapText="1"/>
      <protection/>
    </xf>
    <xf numFmtId="49" fontId="63" fillId="0" borderId="46">
      <alignment horizontal="left" vertical="center" wrapText="1"/>
      <protection/>
    </xf>
    <xf numFmtId="49" fontId="63" fillId="0" borderId="46">
      <alignment horizontal="left" vertical="center" wrapText="1"/>
      <protection/>
    </xf>
    <xf numFmtId="49" fontId="63" fillId="0" borderId="46">
      <alignment horizontal="left" vertical="center" wrapText="1"/>
      <protection/>
    </xf>
    <xf numFmtId="49" fontId="63" fillId="0" borderId="46">
      <alignment horizontal="left" vertical="center" wrapText="1"/>
      <protection/>
    </xf>
    <xf numFmtId="0" fontId="7" fillId="0" borderId="41">
      <alignment horizontal="left" vertical="center" wrapText="1"/>
      <protection/>
    </xf>
    <xf numFmtId="49" fontId="63" fillId="0" borderId="47">
      <alignment horizontal="left" vertical="center" wrapText="1"/>
      <protection/>
    </xf>
    <xf numFmtId="49" fontId="63" fillId="0" borderId="47">
      <alignment horizontal="left" vertical="center" wrapText="1"/>
      <protection/>
    </xf>
    <xf numFmtId="49" fontId="63" fillId="0" borderId="47">
      <alignment horizontal="left" vertical="center" wrapText="1"/>
      <protection/>
    </xf>
    <xf numFmtId="49" fontId="63" fillId="0" borderId="47">
      <alignment horizontal="left" vertical="center" wrapText="1"/>
      <protection/>
    </xf>
    <xf numFmtId="0" fontId="7" fillId="0" borderId="44">
      <alignment horizontal="left" vertical="center" wrapText="1"/>
      <protection/>
    </xf>
    <xf numFmtId="49" fontId="64" fillId="0" borderId="48">
      <alignment horizontal="center"/>
      <protection/>
    </xf>
    <xf numFmtId="49" fontId="64" fillId="0" borderId="48">
      <alignment horizontal="center"/>
      <protection/>
    </xf>
    <xf numFmtId="49" fontId="64" fillId="0" borderId="48">
      <alignment horizontal="center"/>
      <protection/>
    </xf>
    <xf numFmtId="49" fontId="64" fillId="0" borderId="48">
      <alignment horizontal="center"/>
      <protection/>
    </xf>
    <xf numFmtId="49" fontId="7" fillId="0" borderId="41">
      <alignment horizontal="left" vertical="center" wrapText="1"/>
      <protection/>
    </xf>
    <xf numFmtId="49" fontId="64" fillId="0" borderId="49">
      <alignment horizontal="center" vertical="center" wrapText="1"/>
      <protection/>
    </xf>
    <xf numFmtId="49" fontId="64" fillId="0" borderId="49">
      <alignment horizontal="center" vertical="center" wrapText="1"/>
      <protection/>
    </xf>
    <xf numFmtId="49" fontId="64" fillId="0" borderId="49">
      <alignment horizontal="center" vertical="center" wrapText="1"/>
      <protection/>
    </xf>
    <xf numFmtId="49" fontId="64" fillId="0" borderId="49">
      <alignment horizontal="center" vertical="center" wrapText="1"/>
      <protection/>
    </xf>
    <xf numFmtId="49" fontId="7" fillId="0" borderId="44">
      <alignment horizontal="left" vertical="center" wrapText="1"/>
      <protection/>
    </xf>
    <xf numFmtId="49" fontId="63" fillId="0" borderId="50">
      <alignment horizontal="center" vertical="center" wrapText="1"/>
      <protection/>
    </xf>
    <xf numFmtId="49" fontId="63" fillId="0" borderId="50">
      <alignment horizontal="center" vertical="center" wrapText="1"/>
      <protection/>
    </xf>
    <xf numFmtId="49" fontId="63" fillId="0" borderId="50">
      <alignment horizontal="center" vertical="center" wrapText="1"/>
      <protection/>
    </xf>
    <xf numFmtId="49" fontId="63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63" fillId="0" borderId="24">
      <alignment horizontal="center" vertical="center" wrapText="1"/>
      <protection/>
    </xf>
    <xf numFmtId="49" fontId="63" fillId="0" borderId="24">
      <alignment horizontal="center" vertical="center" wrapText="1"/>
      <protection/>
    </xf>
    <xf numFmtId="49" fontId="63" fillId="0" borderId="24">
      <alignment horizontal="center" vertical="center" wrapText="1"/>
      <protection/>
    </xf>
    <xf numFmtId="49" fontId="63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63" fillId="0" borderId="49">
      <alignment horizontal="center" vertical="center" wrapText="1"/>
      <protection/>
    </xf>
    <xf numFmtId="49" fontId="63" fillId="0" borderId="49">
      <alignment horizontal="center" vertical="center" wrapText="1"/>
      <protection/>
    </xf>
    <xf numFmtId="49" fontId="63" fillId="0" borderId="49">
      <alignment horizontal="center" vertical="center" wrapText="1"/>
      <protection/>
    </xf>
    <xf numFmtId="49" fontId="63" fillId="0" borderId="49">
      <alignment horizontal="center" vertical="center" wrapText="1"/>
      <protection/>
    </xf>
    <xf numFmtId="49" fontId="7" fillId="0" borderId="53">
      <alignment horizontal="center" vertical="center" wrapText="1"/>
      <protection/>
    </xf>
    <xf numFmtId="49" fontId="63" fillId="0" borderId="30">
      <alignment horizontal="center" vertical="center" wrapText="1"/>
      <protection/>
    </xf>
    <xf numFmtId="49" fontId="63" fillId="0" borderId="30">
      <alignment horizontal="center" vertical="center" wrapText="1"/>
      <protection/>
    </xf>
    <xf numFmtId="49" fontId="63" fillId="0" borderId="30">
      <alignment horizontal="center" vertical="center" wrapText="1"/>
      <protection/>
    </xf>
    <xf numFmtId="49" fontId="63" fillId="0" borderId="30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63" fillId="0" borderId="0">
      <alignment horizontal="center" vertical="center" wrapText="1"/>
      <protection/>
    </xf>
    <xf numFmtId="49" fontId="63" fillId="0" borderId="0">
      <alignment horizontal="center" vertical="center" wrapText="1"/>
      <protection/>
    </xf>
    <xf numFmtId="49" fontId="63" fillId="0" borderId="0">
      <alignment horizontal="center" vertical="center" wrapText="1"/>
      <protection/>
    </xf>
    <xf numFmtId="49" fontId="63" fillId="0" borderId="0">
      <alignment horizontal="center" vertical="center" wrapText="1"/>
      <protection/>
    </xf>
    <xf numFmtId="49" fontId="7" fillId="0" borderId="52">
      <alignment horizontal="center" vertical="center" wrapText="1"/>
      <protection/>
    </xf>
    <xf numFmtId="49" fontId="63" fillId="0" borderId="10">
      <alignment horizontal="center" vertical="center" wrapText="1"/>
      <protection/>
    </xf>
    <xf numFmtId="49" fontId="63" fillId="0" borderId="10">
      <alignment horizontal="center" vertical="center" wrapText="1"/>
      <protection/>
    </xf>
    <xf numFmtId="49" fontId="63" fillId="0" borderId="10">
      <alignment horizontal="center" vertical="center" wrapText="1"/>
      <protection/>
    </xf>
    <xf numFmtId="49" fontId="63" fillId="0" borderId="10">
      <alignment horizontal="center" vertical="center" wrapText="1"/>
      <protection/>
    </xf>
    <xf numFmtId="49" fontId="7" fillId="0" borderId="54">
      <alignment horizontal="center" vertical="center" wrapText="1"/>
      <protection/>
    </xf>
    <xf numFmtId="49" fontId="64" fillId="0" borderId="48">
      <alignment horizontal="center" vertical="center" wrapText="1"/>
      <protection/>
    </xf>
    <xf numFmtId="49" fontId="64" fillId="0" borderId="48">
      <alignment horizontal="center" vertical="center" wrapText="1"/>
      <protection/>
    </xf>
    <xf numFmtId="49" fontId="64" fillId="0" borderId="48">
      <alignment horizontal="center" vertical="center" wrapText="1"/>
      <protection/>
    </xf>
    <xf numFmtId="49" fontId="64" fillId="0" borderId="48">
      <alignment horizontal="center" vertical="center" wrapText="1"/>
      <protection/>
    </xf>
    <xf numFmtId="49" fontId="7" fillId="0" borderId="55">
      <alignment horizontal="center" vertical="center" wrapText="1"/>
      <protection/>
    </xf>
    <xf numFmtId="49" fontId="63" fillId="0" borderId="56">
      <alignment horizontal="center" vertical="center" wrapText="1"/>
      <protection/>
    </xf>
    <xf numFmtId="49" fontId="63" fillId="0" borderId="56">
      <alignment horizontal="center" vertical="center" wrapText="1"/>
      <protection/>
    </xf>
    <xf numFmtId="49" fontId="63" fillId="0" borderId="56">
      <alignment horizontal="center" vertical="center" wrapText="1"/>
      <protection/>
    </xf>
    <xf numFmtId="49" fontId="63" fillId="0" borderId="56">
      <alignment horizontal="center" vertical="center" wrapText="1"/>
      <protection/>
    </xf>
    <xf numFmtId="49" fontId="7" fillId="0" borderId="0">
      <alignment horizontal="center" vertical="center" wrapText="1"/>
      <protection/>
    </xf>
    <xf numFmtId="0" fontId="62" fillId="0" borderId="57">
      <alignment/>
      <protection/>
    </xf>
    <xf numFmtId="0" fontId="62" fillId="0" borderId="57">
      <alignment/>
      <protection/>
    </xf>
    <xf numFmtId="0" fontId="62" fillId="0" borderId="57">
      <alignment/>
      <protection/>
    </xf>
    <xf numFmtId="0" fontId="62" fillId="0" borderId="57">
      <alignment/>
      <protection/>
    </xf>
    <xf numFmtId="49" fontId="7" fillId="0" borderId="7">
      <alignment horizontal="center" vertical="center" wrapText="1"/>
      <protection/>
    </xf>
    <xf numFmtId="0" fontId="63" fillId="0" borderId="48">
      <alignment horizontal="center" vertical="center"/>
      <protection/>
    </xf>
    <xf numFmtId="0" fontId="63" fillId="0" borderId="48">
      <alignment horizontal="center" vertical="center"/>
      <protection/>
    </xf>
    <xf numFmtId="0" fontId="63" fillId="0" borderId="48">
      <alignment horizontal="center" vertical="center"/>
      <protection/>
    </xf>
    <xf numFmtId="0" fontId="63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7" fillId="0" borderId="53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7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7" fillId="0" borderId="53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52">
      <alignment horizontal="center" vertical="center"/>
      <protection/>
    </xf>
    <xf numFmtId="49" fontId="7" fillId="0" borderId="54">
      <alignment horizontal="center" vertical="center"/>
      <protection/>
    </xf>
    <xf numFmtId="49" fontId="7" fillId="0" borderId="7">
      <alignment horizontal="center"/>
      <protection/>
    </xf>
    <xf numFmtId="0" fontId="7" fillId="0" borderId="19">
      <alignment horizontal="center"/>
      <protection/>
    </xf>
    <xf numFmtId="0" fontId="7" fillId="0" borderId="0">
      <alignment horizontal="center"/>
      <protection/>
    </xf>
    <xf numFmtId="49" fontId="7" fillId="0" borderId="7">
      <alignment/>
      <protection/>
    </xf>
    <xf numFmtId="0" fontId="7" fillId="0" borderId="37">
      <alignment horizontal="center" vertical="top"/>
      <protection/>
    </xf>
    <xf numFmtId="49" fontId="7" fillId="0" borderId="37">
      <alignment horizontal="center" vertical="top" wrapText="1"/>
      <protection/>
    </xf>
    <xf numFmtId="0" fontId="7" fillId="0" borderId="32">
      <alignment/>
      <protection/>
    </xf>
    <xf numFmtId="4" fontId="7" fillId="0" borderId="58">
      <alignment horizontal="right"/>
      <protection/>
    </xf>
    <xf numFmtId="4" fontId="7" fillId="0" borderId="55">
      <alignment horizontal="right"/>
      <protection/>
    </xf>
    <xf numFmtId="4" fontId="7" fillId="0" borderId="0">
      <alignment horizontal="right" shrinkToFit="1"/>
      <protection/>
    </xf>
    <xf numFmtId="4" fontId="7" fillId="0" borderId="7">
      <alignment horizontal="right"/>
      <protection/>
    </xf>
    <xf numFmtId="0" fontId="7" fillId="0" borderId="19">
      <alignment/>
      <protection/>
    </xf>
    <xf numFmtId="0" fontId="7" fillId="0" borderId="37">
      <alignment horizontal="center" vertical="top" wrapText="1"/>
      <protection/>
    </xf>
    <xf numFmtId="0" fontId="7" fillId="0" borderId="7">
      <alignment horizontal="center"/>
      <protection/>
    </xf>
    <xf numFmtId="49" fontId="7" fillId="0" borderId="19">
      <alignment horizontal="center"/>
      <protection/>
    </xf>
    <xf numFmtId="49" fontId="7" fillId="0" borderId="0">
      <alignment horizontal="left"/>
      <protection/>
    </xf>
    <xf numFmtId="4" fontId="7" fillId="0" borderId="32">
      <alignment horizontal="right"/>
      <protection/>
    </xf>
    <xf numFmtId="0" fontId="7" fillId="0" borderId="37">
      <alignment horizontal="center" vertical="top"/>
      <protection/>
    </xf>
    <xf numFmtId="4" fontId="7" fillId="0" borderId="33">
      <alignment horizontal="right"/>
      <protection/>
    </xf>
    <xf numFmtId="4" fontId="7" fillId="0" borderId="59">
      <alignment horizontal="right"/>
      <protection/>
    </xf>
    <xf numFmtId="0" fontId="7" fillId="0" borderId="33">
      <alignment/>
      <protection/>
    </xf>
    <xf numFmtId="0" fontId="1" fillId="0" borderId="60">
      <alignment/>
      <protection/>
    </xf>
    <xf numFmtId="0" fontId="5" fillId="21" borderId="0">
      <alignment/>
      <protection/>
    </xf>
    <xf numFmtId="0" fontId="62" fillId="22" borderId="0">
      <alignment/>
      <protection/>
    </xf>
    <xf numFmtId="0" fontId="62" fillId="22" borderId="0">
      <alignment/>
      <protection/>
    </xf>
    <xf numFmtId="0" fontId="62" fillId="22" borderId="0">
      <alignment/>
      <protection/>
    </xf>
    <xf numFmtId="0" fontId="62" fillId="22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" fillId="0" borderId="0">
      <alignment horizontal="left"/>
      <protection/>
    </xf>
    <xf numFmtId="0" fontId="63" fillId="0" borderId="0">
      <alignment horizontal="left"/>
      <protection/>
    </xf>
    <xf numFmtId="0" fontId="63" fillId="0" borderId="0">
      <alignment horizontal="left"/>
      <protection/>
    </xf>
    <xf numFmtId="0" fontId="63" fillId="0" borderId="0">
      <alignment horizontal="left"/>
      <protection/>
    </xf>
    <xf numFmtId="0" fontId="63" fillId="0" borderId="0">
      <alignment horizontal="left"/>
      <protection/>
    </xf>
    <xf numFmtId="0" fontId="7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5" fillId="21" borderId="7">
      <alignment/>
      <protection/>
    </xf>
    <xf numFmtId="0" fontId="62" fillId="22" borderId="10">
      <alignment/>
      <protection/>
    </xf>
    <xf numFmtId="0" fontId="62" fillId="22" borderId="10">
      <alignment/>
      <protection/>
    </xf>
    <xf numFmtId="0" fontId="62" fillId="22" borderId="10">
      <alignment/>
      <protection/>
    </xf>
    <xf numFmtId="0" fontId="62" fillId="22" borderId="10">
      <alignment/>
      <protection/>
    </xf>
    <xf numFmtId="49" fontId="7" fillId="0" borderId="37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49" fontId="7" fillId="0" borderId="37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0" fontId="5" fillId="21" borderId="61">
      <alignment/>
      <protection/>
    </xf>
    <xf numFmtId="0" fontId="62" fillId="22" borderId="62">
      <alignment/>
      <protection/>
    </xf>
    <xf numFmtId="0" fontId="62" fillId="22" borderId="62">
      <alignment/>
      <protection/>
    </xf>
    <xf numFmtId="0" fontId="62" fillId="22" borderId="62">
      <alignment/>
      <protection/>
    </xf>
    <xf numFmtId="0" fontId="62" fillId="22" borderId="62">
      <alignment/>
      <protection/>
    </xf>
    <xf numFmtId="0" fontId="7" fillId="0" borderId="63">
      <alignment horizontal="left" wrapText="1"/>
      <protection/>
    </xf>
    <xf numFmtId="0" fontId="63" fillId="0" borderId="64">
      <alignment horizontal="left" wrapText="1"/>
      <protection/>
    </xf>
    <xf numFmtId="0" fontId="63" fillId="0" borderId="64">
      <alignment horizontal="left" wrapText="1"/>
      <protection/>
    </xf>
    <xf numFmtId="0" fontId="63" fillId="0" borderId="64">
      <alignment horizontal="left" wrapText="1"/>
      <protection/>
    </xf>
    <xf numFmtId="0" fontId="63" fillId="0" borderId="64">
      <alignment horizontal="left" wrapText="1"/>
      <protection/>
    </xf>
    <xf numFmtId="0" fontId="7" fillId="0" borderId="22">
      <alignment horizontal="left" wrapText="1" indent="1"/>
      <protection/>
    </xf>
    <xf numFmtId="0" fontId="19" fillId="0" borderId="38">
      <alignment horizontal="left" wrapText="1" indent="2"/>
      <protection/>
    </xf>
    <xf numFmtId="0" fontId="63" fillId="0" borderId="20">
      <alignment horizontal="left" wrapText="1" indent="1"/>
      <protection/>
    </xf>
    <xf numFmtId="0" fontId="63" fillId="0" borderId="20">
      <alignment horizontal="left" wrapText="1" indent="1"/>
      <protection/>
    </xf>
    <xf numFmtId="0" fontId="63" fillId="0" borderId="20">
      <alignment horizontal="left" wrapText="1" indent="1"/>
      <protection/>
    </xf>
    <xf numFmtId="0" fontId="7" fillId="0" borderId="12">
      <alignment horizontal="left" wrapText="1" indent="1"/>
      <protection/>
    </xf>
    <xf numFmtId="0" fontId="63" fillId="0" borderId="38">
      <alignment horizontal="left" wrapText="1" indent="2"/>
      <protection/>
    </xf>
    <xf numFmtId="0" fontId="63" fillId="0" borderId="38">
      <alignment horizontal="left" wrapText="1" indent="2"/>
      <protection/>
    </xf>
    <xf numFmtId="0" fontId="63" fillId="0" borderId="38">
      <alignment horizontal="left" wrapText="1" indent="2"/>
      <protection/>
    </xf>
    <xf numFmtId="0" fontId="63" fillId="0" borderId="38">
      <alignment horizontal="left" wrapText="1" indent="2"/>
      <protection/>
    </xf>
    <xf numFmtId="0" fontId="5" fillId="21" borderId="19">
      <alignment/>
      <protection/>
    </xf>
    <xf numFmtId="0" fontId="62" fillId="22" borderId="65">
      <alignment/>
      <protection/>
    </xf>
    <xf numFmtId="0" fontId="62" fillId="22" borderId="65">
      <alignment/>
      <protection/>
    </xf>
    <xf numFmtId="0" fontId="62" fillId="22" borderId="65">
      <alignment/>
      <protection/>
    </xf>
    <xf numFmtId="0" fontId="62" fillId="22" borderId="65">
      <alignment/>
      <protection/>
    </xf>
    <xf numFmtId="0" fontId="3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8" fillId="0" borderId="0">
      <alignment horizontal="center" vertical="top"/>
      <protection/>
    </xf>
    <xf numFmtId="0" fontId="70" fillId="0" borderId="0">
      <alignment horizontal="center" vertical="top"/>
      <protection/>
    </xf>
    <xf numFmtId="0" fontId="70" fillId="0" borderId="0">
      <alignment horizontal="center" vertical="top"/>
      <protection/>
    </xf>
    <xf numFmtId="0" fontId="70" fillId="0" borderId="0">
      <alignment horizontal="center" vertical="top"/>
      <protection/>
    </xf>
    <xf numFmtId="0" fontId="70" fillId="0" borderId="0">
      <alignment horizontal="center" vertical="top"/>
      <protection/>
    </xf>
    <xf numFmtId="0" fontId="7" fillId="0" borderId="7">
      <alignment wrapText="1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7" fillId="0" borderId="61">
      <alignment wrapText="1"/>
      <protection/>
    </xf>
    <xf numFmtId="0" fontId="63" fillId="0" borderId="62">
      <alignment wrapText="1"/>
      <protection/>
    </xf>
    <xf numFmtId="0" fontId="63" fillId="0" borderId="62">
      <alignment wrapText="1"/>
      <protection/>
    </xf>
    <xf numFmtId="0" fontId="63" fillId="0" borderId="62">
      <alignment wrapText="1"/>
      <protection/>
    </xf>
    <xf numFmtId="0" fontId="63" fillId="0" borderId="62">
      <alignment wrapText="1"/>
      <protection/>
    </xf>
    <xf numFmtId="0" fontId="7" fillId="0" borderId="19">
      <alignment horizontal="left"/>
      <protection/>
    </xf>
    <xf numFmtId="0" fontId="63" fillId="0" borderId="30">
      <alignment horizontal="left"/>
      <protection/>
    </xf>
    <xf numFmtId="0" fontId="63" fillId="0" borderId="30">
      <alignment horizontal="left"/>
      <protection/>
    </xf>
    <xf numFmtId="0" fontId="63" fillId="0" borderId="30">
      <alignment horizontal="left"/>
      <protection/>
    </xf>
    <xf numFmtId="0" fontId="63" fillId="0" borderId="30">
      <alignment horizontal="left"/>
      <protection/>
    </xf>
    <xf numFmtId="0" fontId="5" fillId="21" borderId="66">
      <alignment/>
      <protection/>
    </xf>
    <xf numFmtId="0" fontId="62" fillId="22" borderId="67">
      <alignment/>
      <protection/>
    </xf>
    <xf numFmtId="0" fontId="62" fillId="22" borderId="67">
      <alignment/>
      <protection/>
    </xf>
    <xf numFmtId="0" fontId="62" fillId="22" borderId="67">
      <alignment/>
      <protection/>
    </xf>
    <xf numFmtId="0" fontId="62" fillId="22" borderId="67">
      <alignment/>
      <protection/>
    </xf>
    <xf numFmtId="49" fontId="7" fillId="0" borderId="51">
      <alignment horizontal="center" wrapText="1"/>
      <protection/>
    </xf>
    <xf numFmtId="49" fontId="63" fillId="0" borderId="48">
      <alignment horizontal="center" wrapText="1"/>
      <protection/>
    </xf>
    <xf numFmtId="49" fontId="63" fillId="0" borderId="48">
      <alignment horizontal="center" wrapText="1"/>
      <protection/>
    </xf>
    <xf numFmtId="49" fontId="63" fillId="0" borderId="48">
      <alignment horizontal="center" wrapText="1"/>
      <protection/>
    </xf>
    <xf numFmtId="49" fontId="63" fillId="0" borderId="48">
      <alignment horizontal="center" wrapText="1"/>
      <protection/>
    </xf>
    <xf numFmtId="49" fontId="7" fillId="0" borderId="53">
      <alignment horizontal="center" wrapText="1"/>
      <protection/>
    </xf>
    <xf numFmtId="49" fontId="63" fillId="0" borderId="50">
      <alignment horizontal="center" wrapText="1"/>
      <protection/>
    </xf>
    <xf numFmtId="49" fontId="63" fillId="0" borderId="50">
      <alignment horizontal="center" wrapText="1"/>
      <protection/>
    </xf>
    <xf numFmtId="49" fontId="63" fillId="0" borderId="50">
      <alignment horizontal="center" wrapText="1"/>
      <protection/>
    </xf>
    <xf numFmtId="49" fontId="63" fillId="0" borderId="50">
      <alignment horizontal="center" wrapText="1"/>
      <protection/>
    </xf>
    <xf numFmtId="49" fontId="7" fillId="0" borderId="52">
      <alignment horizontal="center"/>
      <protection/>
    </xf>
    <xf numFmtId="49" fontId="63" fillId="0" borderId="49">
      <alignment horizontal="center"/>
      <protection/>
    </xf>
    <xf numFmtId="49" fontId="63" fillId="0" borderId="49">
      <alignment horizontal="center"/>
      <protection/>
    </xf>
    <xf numFmtId="49" fontId="63" fillId="0" borderId="49">
      <alignment horizontal="center"/>
      <protection/>
    </xf>
    <xf numFmtId="49" fontId="63" fillId="0" borderId="49">
      <alignment horizontal="center"/>
      <protection/>
    </xf>
    <xf numFmtId="0" fontId="5" fillId="21" borderId="68">
      <alignment/>
      <protection/>
    </xf>
    <xf numFmtId="0" fontId="62" fillId="22" borderId="30">
      <alignment/>
      <protection/>
    </xf>
    <xf numFmtId="0" fontId="62" fillId="22" borderId="30">
      <alignment/>
      <protection/>
    </xf>
    <xf numFmtId="0" fontId="62" fillId="22" borderId="30">
      <alignment/>
      <protection/>
    </xf>
    <xf numFmtId="0" fontId="62" fillId="22" borderId="30">
      <alignment/>
      <protection/>
    </xf>
    <xf numFmtId="0" fontId="7" fillId="0" borderId="55">
      <alignment/>
      <protection/>
    </xf>
    <xf numFmtId="0" fontId="62" fillId="22" borderId="69">
      <alignment/>
      <protection/>
    </xf>
    <xf numFmtId="0" fontId="62" fillId="22" borderId="69">
      <alignment/>
      <protection/>
    </xf>
    <xf numFmtId="0" fontId="62" fillId="22" borderId="69">
      <alignment/>
      <protection/>
    </xf>
    <xf numFmtId="0" fontId="62" fillId="22" borderId="69">
      <alignment/>
      <protection/>
    </xf>
    <xf numFmtId="0" fontId="7" fillId="0" borderId="0">
      <alignment horizontal="center"/>
      <protection/>
    </xf>
    <xf numFmtId="0" fontId="63" fillId="0" borderId="57">
      <alignment/>
      <protection/>
    </xf>
    <xf numFmtId="0" fontId="63" fillId="0" borderId="57">
      <alignment/>
      <protection/>
    </xf>
    <xf numFmtId="0" fontId="63" fillId="0" borderId="57">
      <alignment/>
      <protection/>
    </xf>
    <xf numFmtId="0" fontId="63" fillId="0" borderId="57">
      <alignment/>
      <protection/>
    </xf>
    <xf numFmtId="49" fontId="7" fillId="0" borderId="19">
      <alignment/>
      <protection/>
    </xf>
    <xf numFmtId="0" fontId="63" fillId="0" borderId="0">
      <alignment horizontal="left"/>
      <protection/>
    </xf>
    <xf numFmtId="0" fontId="63" fillId="0" borderId="0">
      <alignment horizontal="left"/>
      <protection/>
    </xf>
    <xf numFmtId="0" fontId="63" fillId="0" borderId="0">
      <alignment horizontal="left"/>
      <protection/>
    </xf>
    <xf numFmtId="0" fontId="63" fillId="0" borderId="0">
      <alignment horizontal="left"/>
      <protection/>
    </xf>
    <xf numFmtId="49" fontId="7" fillId="0" borderId="0">
      <alignment/>
      <protection/>
    </xf>
    <xf numFmtId="49" fontId="63" fillId="0" borderId="30">
      <alignment/>
      <protection/>
    </xf>
    <xf numFmtId="49" fontId="63" fillId="0" borderId="30">
      <alignment/>
      <protection/>
    </xf>
    <xf numFmtId="49" fontId="63" fillId="0" borderId="30">
      <alignment/>
      <protection/>
    </xf>
    <xf numFmtId="49" fontId="63" fillId="0" borderId="30">
      <alignment/>
      <protection/>
    </xf>
    <xf numFmtId="49" fontId="7" fillId="0" borderId="2">
      <alignment horizontal="center"/>
      <protection/>
    </xf>
    <xf numFmtId="49" fontId="63" fillId="0" borderId="0">
      <alignment/>
      <protection/>
    </xf>
    <xf numFmtId="49" fontId="63" fillId="0" borderId="0">
      <alignment/>
      <protection/>
    </xf>
    <xf numFmtId="49" fontId="63" fillId="0" borderId="0">
      <alignment/>
      <protection/>
    </xf>
    <xf numFmtId="49" fontId="63" fillId="0" borderId="0">
      <alignment/>
      <protection/>
    </xf>
    <xf numFmtId="49" fontId="7" fillId="0" borderId="32">
      <alignment horizontal="center"/>
      <protection/>
    </xf>
    <xf numFmtId="49" fontId="63" fillId="0" borderId="3">
      <alignment horizontal="center"/>
      <protection/>
    </xf>
    <xf numFmtId="49" fontId="63" fillId="0" borderId="3">
      <alignment horizontal="center"/>
      <protection/>
    </xf>
    <xf numFmtId="49" fontId="63" fillId="0" borderId="3">
      <alignment horizontal="center"/>
      <protection/>
    </xf>
    <xf numFmtId="49" fontId="63" fillId="0" borderId="3">
      <alignment horizontal="center"/>
      <protection/>
    </xf>
    <xf numFmtId="49" fontId="7" fillId="0" borderId="37">
      <alignment horizontal="center"/>
      <protection/>
    </xf>
    <xf numFmtId="49" fontId="63" fillId="0" borderId="70">
      <alignment horizontal="center"/>
      <protection/>
    </xf>
    <xf numFmtId="49" fontId="63" fillId="0" borderId="70">
      <alignment horizontal="center"/>
      <protection/>
    </xf>
    <xf numFmtId="49" fontId="63" fillId="0" borderId="70">
      <alignment horizontal="center"/>
      <protection/>
    </xf>
    <xf numFmtId="49" fontId="63" fillId="0" borderId="70">
      <alignment horizontal="center"/>
      <protection/>
    </xf>
    <xf numFmtId="49" fontId="7" fillId="0" borderId="37">
      <alignment horizontal="center" vertical="center" wrapText="1"/>
      <protection/>
    </xf>
    <xf numFmtId="49" fontId="63" fillId="0" borderId="36">
      <alignment horizontal="center"/>
      <protection/>
    </xf>
    <xf numFmtId="49" fontId="63" fillId="0" borderId="36">
      <alignment horizontal="center"/>
      <protection/>
    </xf>
    <xf numFmtId="49" fontId="63" fillId="0" borderId="36">
      <alignment horizontal="center"/>
      <protection/>
    </xf>
    <xf numFmtId="49" fontId="63" fillId="0" borderId="36">
      <alignment horizontal="center"/>
      <protection/>
    </xf>
    <xf numFmtId="49" fontId="7" fillId="0" borderId="58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49" fontId="63" fillId="0" borderId="36">
      <alignment horizontal="center" vertical="center" wrapText="1"/>
      <protection/>
    </xf>
    <xf numFmtId="0" fontId="5" fillId="21" borderId="71">
      <alignment/>
      <protection/>
    </xf>
    <xf numFmtId="49" fontId="63" fillId="0" borderId="72">
      <alignment horizontal="center" vertical="center" wrapText="1"/>
      <protection/>
    </xf>
    <xf numFmtId="49" fontId="63" fillId="0" borderId="72">
      <alignment horizontal="center" vertical="center" wrapText="1"/>
      <protection/>
    </xf>
    <xf numFmtId="49" fontId="63" fillId="0" borderId="72">
      <alignment horizontal="center" vertical="center" wrapText="1"/>
      <protection/>
    </xf>
    <xf numFmtId="49" fontId="63" fillId="0" borderId="72">
      <alignment horizontal="center" vertical="center" wrapText="1"/>
      <protection/>
    </xf>
    <xf numFmtId="4" fontId="7" fillId="0" borderId="37">
      <alignment horizontal="right"/>
      <protection/>
    </xf>
    <xf numFmtId="0" fontId="62" fillId="22" borderId="73">
      <alignment/>
      <protection/>
    </xf>
    <xf numFmtId="0" fontId="62" fillId="22" borderId="73">
      <alignment/>
      <protection/>
    </xf>
    <xf numFmtId="0" fontId="62" fillId="22" borderId="73">
      <alignment/>
      <protection/>
    </xf>
    <xf numFmtId="0" fontId="62" fillId="22" borderId="73">
      <alignment/>
      <protection/>
    </xf>
    <xf numFmtId="0" fontId="7" fillId="23" borderId="55">
      <alignment/>
      <protection/>
    </xf>
    <xf numFmtId="4" fontId="63" fillId="0" borderId="36">
      <alignment horizontal="right"/>
      <protection/>
    </xf>
    <xf numFmtId="4" fontId="63" fillId="0" borderId="36">
      <alignment horizontal="right"/>
      <protection/>
    </xf>
    <xf numFmtId="4" fontId="63" fillId="0" borderId="36">
      <alignment horizontal="right"/>
      <protection/>
    </xf>
    <xf numFmtId="4" fontId="63" fillId="0" borderId="36">
      <alignment horizontal="right"/>
      <protection/>
    </xf>
    <xf numFmtId="0" fontId="7" fillId="23" borderId="0">
      <alignment/>
      <protection/>
    </xf>
    <xf numFmtId="0" fontId="63" fillId="20" borderId="57">
      <alignment/>
      <protection/>
    </xf>
    <xf numFmtId="0" fontId="63" fillId="20" borderId="57">
      <alignment/>
      <protection/>
    </xf>
    <xf numFmtId="0" fontId="63" fillId="20" borderId="57">
      <alignment/>
      <protection/>
    </xf>
    <xf numFmtId="0" fontId="63" fillId="20" borderId="57">
      <alignment/>
      <protection/>
    </xf>
    <xf numFmtId="0" fontId="3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4" fillId="0" borderId="74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49" fontId="9" fillId="0" borderId="75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0" fontId="7" fillId="0" borderId="75">
      <alignment horizontal="right"/>
      <protection/>
    </xf>
    <xf numFmtId="0" fontId="63" fillId="0" borderId="76">
      <alignment horizontal="right"/>
      <protection/>
    </xf>
    <xf numFmtId="0" fontId="63" fillId="0" borderId="76">
      <alignment horizontal="right"/>
      <protection/>
    </xf>
    <xf numFmtId="0" fontId="63" fillId="0" borderId="76">
      <alignment horizontal="right"/>
      <protection/>
    </xf>
    <xf numFmtId="0" fontId="63" fillId="0" borderId="76">
      <alignment horizontal="right"/>
      <protection/>
    </xf>
    <xf numFmtId="0" fontId="4" fillId="0" borderId="7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7" fillId="0" borderId="58">
      <alignment horizontal="center"/>
      <protection/>
    </xf>
    <xf numFmtId="0" fontId="63" fillId="0" borderId="72">
      <alignment horizontal="center"/>
      <protection/>
    </xf>
    <xf numFmtId="0" fontId="63" fillId="0" borderId="72">
      <alignment horizontal="center"/>
      <protection/>
    </xf>
    <xf numFmtId="0" fontId="63" fillId="0" borderId="72">
      <alignment horizontal="center"/>
      <protection/>
    </xf>
    <xf numFmtId="0" fontId="63" fillId="0" borderId="72">
      <alignment horizontal="center"/>
      <protection/>
    </xf>
    <xf numFmtId="49" fontId="5" fillId="0" borderId="77">
      <alignment horizontal="center"/>
      <protection/>
    </xf>
    <xf numFmtId="49" fontId="62" fillId="0" borderId="78">
      <alignment horizontal="center"/>
      <protection/>
    </xf>
    <xf numFmtId="49" fontId="62" fillId="0" borderId="78">
      <alignment horizontal="center"/>
      <protection/>
    </xf>
    <xf numFmtId="49" fontId="62" fillId="0" borderId="78">
      <alignment horizontal="center"/>
      <protection/>
    </xf>
    <xf numFmtId="49" fontId="62" fillId="0" borderId="78">
      <alignment horizontal="center"/>
      <protection/>
    </xf>
    <xf numFmtId="172" fontId="7" fillId="0" borderId="16">
      <alignment horizontal="center"/>
      <protection/>
    </xf>
    <xf numFmtId="172" fontId="63" fillId="0" borderId="79">
      <alignment horizontal="center"/>
      <protection/>
    </xf>
    <xf numFmtId="172" fontId="63" fillId="0" borderId="79">
      <alignment horizontal="center"/>
      <protection/>
    </xf>
    <xf numFmtId="172" fontId="63" fillId="0" borderId="79">
      <alignment horizontal="center"/>
      <protection/>
    </xf>
    <xf numFmtId="172" fontId="63" fillId="0" borderId="79">
      <alignment horizontal="center"/>
      <protection/>
    </xf>
    <xf numFmtId="0" fontId="7" fillId="0" borderId="80">
      <alignment horizontal="center"/>
      <protection/>
    </xf>
    <xf numFmtId="0" fontId="63" fillId="0" borderId="81">
      <alignment horizontal="center"/>
      <protection/>
    </xf>
    <xf numFmtId="0" fontId="63" fillId="0" borderId="81">
      <alignment horizontal="center"/>
      <protection/>
    </xf>
    <xf numFmtId="0" fontId="63" fillId="0" borderId="81">
      <alignment horizontal="center"/>
      <protection/>
    </xf>
    <xf numFmtId="0" fontId="63" fillId="0" borderId="81">
      <alignment horizontal="center"/>
      <protection/>
    </xf>
    <xf numFmtId="49" fontId="7" fillId="0" borderId="18">
      <alignment horizontal="center"/>
      <protection/>
    </xf>
    <xf numFmtId="49" fontId="63" fillId="0" borderId="82">
      <alignment horizontal="center"/>
      <protection/>
    </xf>
    <xf numFmtId="49" fontId="63" fillId="0" borderId="82">
      <alignment horizontal="center"/>
      <protection/>
    </xf>
    <xf numFmtId="49" fontId="63" fillId="0" borderId="82">
      <alignment horizontal="center"/>
      <protection/>
    </xf>
    <xf numFmtId="49" fontId="63" fillId="0" borderId="82">
      <alignment horizontal="center"/>
      <protection/>
    </xf>
    <xf numFmtId="49" fontId="7" fillId="0" borderId="16">
      <alignment horizontal="center"/>
      <protection/>
    </xf>
    <xf numFmtId="49" fontId="63" fillId="0" borderId="79">
      <alignment horizontal="center"/>
      <protection/>
    </xf>
    <xf numFmtId="49" fontId="63" fillId="0" borderId="79">
      <alignment horizontal="center"/>
      <protection/>
    </xf>
    <xf numFmtId="49" fontId="63" fillId="0" borderId="79">
      <alignment horizontal="center"/>
      <protection/>
    </xf>
    <xf numFmtId="49" fontId="63" fillId="0" borderId="79">
      <alignment horizontal="center"/>
      <protection/>
    </xf>
    <xf numFmtId="0" fontId="7" fillId="0" borderId="16">
      <alignment horizontal="center"/>
      <protection/>
    </xf>
    <xf numFmtId="0" fontId="63" fillId="0" borderId="79">
      <alignment horizontal="center"/>
      <protection/>
    </xf>
    <xf numFmtId="0" fontId="63" fillId="0" borderId="79">
      <alignment horizontal="center"/>
      <protection/>
    </xf>
    <xf numFmtId="0" fontId="63" fillId="0" borderId="79">
      <alignment horizontal="center"/>
      <protection/>
    </xf>
    <xf numFmtId="0" fontId="63" fillId="0" borderId="79">
      <alignment horizontal="center"/>
      <protection/>
    </xf>
    <xf numFmtId="49" fontId="7" fillId="0" borderId="83">
      <alignment horizontal="center"/>
      <protection/>
    </xf>
    <xf numFmtId="49" fontId="63" fillId="0" borderId="84">
      <alignment horizontal="center"/>
      <protection/>
    </xf>
    <xf numFmtId="49" fontId="63" fillId="0" borderId="84">
      <alignment horizontal="center"/>
      <protection/>
    </xf>
    <xf numFmtId="49" fontId="63" fillId="0" borderId="84">
      <alignment horizontal="center"/>
      <protection/>
    </xf>
    <xf numFmtId="49" fontId="63" fillId="0" borderId="84">
      <alignment horizontal="center"/>
      <protection/>
    </xf>
    <xf numFmtId="0" fontId="1" fillId="0" borderId="55">
      <alignment/>
      <protection/>
    </xf>
    <xf numFmtId="0" fontId="68" fillId="0" borderId="57">
      <alignment/>
      <protection/>
    </xf>
    <xf numFmtId="0" fontId="68" fillId="0" borderId="57">
      <alignment/>
      <protection/>
    </xf>
    <xf numFmtId="0" fontId="68" fillId="0" borderId="57">
      <alignment/>
      <protection/>
    </xf>
    <xf numFmtId="0" fontId="68" fillId="0" borderId="57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85">
      <alignment/>
      <protection/>
    </xf>
    <xf numFmtId="0" fontId="62" fillId="0" borderId="86">
      <alignment/>
      <protection/>
    </xf>
    <xf numFmtId="0" fontId="62" fillId="0" borderId="86">
      <alignment/>
      <protection/>
    </xf>
    <xf numFmtId="0" fontId="62" fillId="0" borderId="86">
      <alignment/>
      <protection/>
    </xf>
    <xf numFmtId="0" fontId="62" fillId="0" borderId="86">
      <alignment/>
      <protection/>
    </xf>
    <xf numFmtId="0" fontId="5" fillId="0" borderId="60">
      <alignment/>
      <protection/>
    </xf>
    <xf numFmtId="0" fontId="62" fillId="0" borderId="87">
      <alignment/>
      <protection/>
    </xf>
    <xf numFmtId="0" fontId="62" fillId="0" borderId="87">
      <alignment/>
      <protection/>
    </xf>
    <xf numFmtId="0" fontId="62" fillId="0" borderId="87">
      <alignment/>
      <protection/>
    </xf>
    <xf numFmtId="0" fontId="62" fillId="0" borderId="87">
      <alignment/>
      <protection/>
    </xf>
    <xf numFmtId="4" fontId="7" fillId="0" borderId="12">
      <alignment horizontal="right"/>
      <protection/>
    </xf>
    <xf numFmtId="0" fontId="63" fillId="0" borderId="9">
      <alignment horizontal="left" wrapText="1"/>
      <protection/>
    </xf>
    <xf numFmtId="0" fontId="63" fillId="0" borderId="9">
      <alignment horizontal="left" wrapText="1"/>
      <protection/>
    </xf>
    <xf numFmtId="0" fontId="63" fillId="0" borderId="9">
      <alignment horizontal="left" wrapText="1"/>
      <protection/>
    </xf>
    <xf numFmtId="0" fontId="63" fillId="0" borderId="9">
      <alignment horizontal="left" wrapText="1"/>
      <protection/>
    </xf>
    <xf numFmtId="49" fontId="7" fillId="0" borderId="33">
      <alignment horizontal="center"/>
      <protection/>
    </xf>
    <xf numFmtId="49" fontId="63" fillId="0" borderId="88">
      <alignment horizontal="center"/>
      <protection/>
    </xf>
    <xf numFmtId="49" fontId="63" fillId="0" borderId="88">
      <alignment horizontal="center"/>
      <protection/>
    </xf>
    <xf numFmtId="49" fontId="63" fillId="0" borderId="88">
      <alignment horizontal="center"/>
      <protection/>
    </xf>
    <xf numFmtId="49" fontId="63" fillId="0" borderId="88">
      <alignment horizontal="center"/>
      <protection/>
    </xf>
    <xf numFmtId="0" fontId="7" fillId="0" borderId="89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7" fillId="0" borderId="29">
      <alignment horizontal="left" wrapText="1" indent="1"/>
      <protection/>
    </xf>
    <xf numFmtId="49" fontId="62" fillId="0" borderId="0">
      <alignment/>
      <protection/>
    </xf>
    <xf numFmtId="49" fontId="62" fillId="0" borderId="0">
      <alignment/>
      <protection/>
    </xf>
    <xf numFmtId="49" fontId="62" fillId="0" borderId="0">
      <alignment/>
      <protection/>
    </xf>
    <xf numFmtId="49" fontId="62" fillId="0" borderId="0">
      <alignment/>
      <protection/>
    </xf>
    <xf numFmtId="0" fontId="7" fillId="0" borderId="16">
      <alignment horizontal="left" wrapText="1" indent="1"/>
      <protection/>
    </xf>
    <xf numFmtId="0" fontId="63" fillId="0" borderId="0">
      <alignment horizontal="right"/>
      <protection/>
    </xf>
    <xf numFmtId="0" fontId="63" fillId="0" borderId="0">
      <alignment horizontal="right"/>
      <protection/>
    </xf>
    <xf numFmtId="0" fontId="63" fillId="0" borderId="0">
      <alignment horizontal="right"/>
      <protection/>
    </xf>
    <xf numFmtId="0" fontId="63" fillId="0" borderId="0">
      <alignment horizontal="right"/>
      <protection/>
    </xf>
    <xf numFmtId="0" fontId="5" fillId="21" borderId="90">
      <alignment/>
      <protection/>
    </xf>
    <xf numFmtId="49" fontId="63" fillId="0" borderId="0">
      <alignment horizontal="right"/>
      <protection/>
    </xf>
    <xf numFmtId="49" fontId="63" fillId="0" borderId="0">
      <alignment horizontal="right"/>
      <protection/>
    </xf>
    <xf numFmtId="49" fontId="63" fillId="0" borderId="0">
      <alignment horizontal="right"/>
      <protection/>
    </xf>
    <xf numFmtId="49" fontId="63" fillId="0" borderId="0">
      <alignment horizontal="right"/>
      <protection/>
    </xf>
    <xf numFmtId="0" fontId="7" fillId="23" borderId="25">
      <alignment/>
      <protection/>
    </xf>
    <xf numFmtId="4" fontId="63" fillId="0" borderId="9">
      <alignment horizontal="right"/>
      <protection/>
    </xf>
    <xf numFmtId="4" fontId="63" fillId="0" borderId="9">
      <alignment horizontal="right"/>
      <protection/>
    </xf>
    <xf numFmtId="4" fontId="63" fillId="0" borderId="9">
      <alignment horizontal="right"/>
      <protection/>
    </xf>
    <xf numFmtId="4" fontId="63" fillId="0" borderId="9">
      <alignment horizontal="right"/>
      <protection/>
    </xf>
    <xf numFmtId="0" fontId="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49" fontId="5" fillId="0" borderId="0">
      <alignment/>
      <protection/>
    </xf>
    <xf numFmtId="0" fontId="63" fillId="0" borderId="10">
      <alignment horizontal="left"/>
      <protection/>
    </xf>
    <xf numFmtId="0" fontId="63" fillId="0" borderId="10">
      <alignment horizontal="left"/>
      <protection/>
    </xf>
    <xf numFmtId="0" fontId="63" fillId="0" borderId="10">
      <alignment horizontal="left"/>
      <protection/>
    </xf>
    <xf numFmtId="0" fontId="63" fillId="0" borderId="10">
      <alignment horizontal="left"/>
      <protection/>
    </xf>
    <xf numFmtId="0" fontId="7" fillId="0" borderId="0">
      <alignment horizontal="right"/>
      <protection/>
    </xf>
    <xf numFmtId="0" fontId="63" fillId="0" borderId="21">
      <alignment horizontal="left" wrapText="1"/>
      <protection/>
    </xf>
    <xf numFmtId="0" fontId="63" fillId="0" borderId="21">
      <alignment horizontal="left" wrapText="1"/>
      <protection/>
    </xf>
    <xf numFmtId="0" fontId="63" fillId="0" borderId="21">
      <alignment horizontal="left" wrapText="1"/>
      <protection/>
    </xf>
    <xf numFmtId="0" fontId="63" fillId="0" borderId="21">
      <alignment horizontal="left" wrapText="1"/>
      <protection/>
    </xf>
    <xf numFmtId="49" fontId="7" fillId="0" borderId="0">
      <alignment horizontal="right"/>
      <protection/>
    </xf>
    <xf numFmtId="0" fontId="63" fillId="0" borderId="62">
      <alignment/>
      <protection/>
    </xf>
    <xf numFmtId="0" fontId="63" fillId="0" borderId="62">
      <alignment/>
      <protection/>
    </xf>
    <xf numFmtId="0" fontId="63" fillId="0" borderId="62">
      <alignment/>
      <protection/>
    </xf>
    <xf numFmtId="0" fontId="63" fillId="0" borderId="62">
      <alignment/>
      <protection/>
    </xf>
    <xf numFmtId="0" fontId="7" fillId="0" borderId="0">
      <alignment horizontal="left" wrapText="1"/>
      <protection/>
    </xf>
    <xf numFmtId="0" fontId="64" fillId="0" borderId="91">
      <alignment horizontal="left" wrapText="1"/>
      <protection/>
    </xf>
    <xf numFmtId="0" fontId="64" fillId="0" borderId="91">
      <alignment horizontal="left" wrapText="1"/>
      <protection/>
    </xf>
    <xf numFmtId="0" fontId="64" fillId="0" borderId="91">
      <alignment horizontal="left" wrapText="1"/>
      <protection/>
    </xf>
    <xf numFmtId="0" fontId="64" fillId="0" borderId="91">
      <alignment horizontal="left" wrapText="1"/>
      <protection/>
    </xf>
    <xf numFmtId="0" fontId="7" fillId="0" borderId="7">
      <alignment horizontal="left"/>
      <protection/>
    </xf>
    <xf numFmtId="0" fontId="63" fillId="0" borderId="14">
      <alignment horizontal="left" wrapText="1" indent="2"/>
      <protection/>
    </xf>
    <xf numFmtId="0" fontId="63" fillId="0" borderId="14">
      <alignment horizontal="left" wrapText="1" indent="2"/>
      <protection/>
    </xf>
    <xf numFmtId="0" fontId="63" fillId="0" borderId="14">
      <alignment horizontal="left" wrapText="1" indent="2"/>
      <protection/>
    </xf>
    <xf numFmtId="0" fontId="63" fillId="0" borderId="14">
      <alignment horizontal="left" wrapText="1" indent="2"/>
      <protection/>
    </xf>
    <xf numFmtId="0" fontId="7" fillId="0" borderId="23">
      <alignment horizontal="left" wrapText="1"/>
      <protection/>
    </xf>
    <xf numFmtId="49" fontId="63" fillId="0" borderId="0">
      <alignment horizontal="center" wrapText="1"/>
      <protection/>
    </xf>
    <xf numFmtId="49" fontId="63" fillId="0" borderId="0">
      <alignment horizontal="center" wrapText="1"/>
      <protection/>
    </xf>
    <xf numFmtId="49" fontId="63" fillId="0" borderId="0">
      <alignment horizontal="center" wrapText="1"/>
      <protection/>
    </xf>
    <xf numFmtId="49" fontId="63" fillId="0" borderId="0">
      <alignment horizontal="center" wrapText="1"/>
      <protection/>
    </xf>
    <xf numFmtId="0" fontId="7" fillId="0" borderId="61">
      <alignment/>
      <protection/>
    </xf>
    <xf numFmtId="49" fontId="63" fillId="0" borderId="49">
      <alignment horizontal="center" wrapText="1"/>
      <protection/>
    </xf>
    <xf numFmtId="49" fontId="63" fillId="0" borderId="49">
      <alignment horizontal="center" wrapText="1"/>
      <protection/>
    </xf>
    <xf numFmtId="49" fontId="63" fillId="0" borderId="49">
      <alignment horizontal="center" wrapText="1"/>
      <protection/>
    </xf>
    <xf numFmtId="49" fontId="63" fillId="0" borderId="49">
      <alignment horizontal="center" wrapText="1"/>
      <protection/>
    </xf>
    <xf numFmtId="0" fontId="2" fillId="0" borderId="92">
      <alignment horizontal="left" wrapText="1"/>
      <protection/>
    </xf>
    <xf numFmtId="0" fontId="63" fillId="0" borderId="93">
      <alignment/>
      <protection/>
    </xf>
    <xf numFmtId="0" fontId="63" fillId="0" borderId="93">
      <alignment/>
      <protection/>
    </xf>
    <xf numFmtId="0" fontId="63" fillId="0" borderId="93">
      <alignment/>
      <protection/>
    </xf>
    <xf numFmtId="0" fontId="63" fillId="0" borderId="93">
      <alignment/>
      <protection/>
    </xf>
    <xf numFmtId="0" fontId="7" fillId="0" borderId="11">
      <alignment horizontal="left" wrapText="1" indent="1"/>
      <protection/>
    </xf>
    <xf numFmtId="0" fontId="63" fillId="0" borderId="94">
      <alignment horizontal="center" wrapText="1"/>
      <protection/>
    </xf>
    <xf numFmtId="0" fontId="63" fillId="0" borderId="94">
      <alignment horizontal="center" wrapText="1"/>
      <protection/>
    </xf>
    <xf numFmtId="0" fontId="63" fillId="0" borderId="94">
      <alignment horizontal="center" wrapText="1"/>
      <protection/>
    </xf>
    <xf numFmtId="0" fontId="63" fillId="0" borderId="94">
      <alignment horizontal="center" wrapText="1"/>
      <protection/>
    </xf>
    <xf numFmtId="49" fontId="7" fillId="0" borderId="0">
      <alignment horizontal="center" wrapText="1"/>
      <protection/>
    </xf>
    <xf numFmtId="0" fontId="62" fillId="22" borderId="57">
      <alignment/>
      <protection/>
    </xf>
    <xf numFmtId="0" fontId="62" fillId="22" borderId="57">
      <alignment/>
      <protection/>
    </xf>
    <xf numFmtId="0" fontId="62" fillId="22" borderId="57">
      <alignment/>
      <protection/>
    </xf>
    <xf numFmtId="0" fontId="62" fillId="22" borderId="57">
      <alignment/>
      <protection/>
    </xf>
    <xf numFmtId="49" fontId="7" fillId="0" borderId="52">
      <alignment horizontal="center" wrapText="1"/>
      <protection/>
    </xf>
    <xf numFmtId="49" fontId="63" fillId="0" borderId="24">
      <alignment horizontal="center"/>
      <protection/>
    </xf>
    <xf numFmtId="49" fontId="63" fillId="0" borderId="24">
      <alignment horizontal="center"/>
      <protection/>
    </xf>
    <xf numFmtId="49" fontId="63" fillId="0" borderId="24">
      <alignment horizontal="center"/>
      <protection/>
    </xf>
    <xf numFmtId="49" fontId="63" fillId="0" borderId="24">
      <alignment horizontal="center"/>
      <protection/>
    </xf>
    <xf numFmtId="0" fontId="7" fillId="0" borderId="95">
      <alignment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0" fontId="7" fillId="0" borderId="96">
      <alignment horizontal="center" wrapText="1"/>
      <protection/>
    </xf>
    <xf numFmtId="49" fontId="63" fillId="0" borderId="1">
      <alignment horizontal="center" wrapText="1"/>
      <protection/>
    </xf>
    <xf numFmtId="49" fontId="63" fillId="0" borderId="1">
      <alignment horizontal="center" wrapText="1"/>
      <protection/>
    </xf>
    <xf numFmtId="49" fontId="63" fillId="0" borderId="1">
      <alignment horizontal="center" wrapText="1"/>
      <protection/>
    </xf>
    <xf numFmtId="49" fontId="63" fillId="0" borderId="1">
      <alignment horizontal="center" wrapText="1"/>
      <protection/>
    </xf>
    <xf numFmtId="0" fontId="5" fillId="21" borderId="55">
      <alignment/>
      <protection/>
    </xf>
    <xf numFmtId="49" fontId="63" fillId="0" borderId="97">
      <alignment horizontal="center" wrapText="1"/>
      <protection/>
    </xf>
    <xf numFmtId="49" fontId="63" fillId="0" borderId="97">
      <alignment horizontal="center" wrapText="1"/>
      <protection/>
    </xf>
    <xf numFmtId="49" fontId="63" fillId="0" borderId="97">
      <alignment horizontal="center" wrapText="1"/>
      <protection/>
    </xf>
    <xf numFmtId="49" fontId="63" fillId="0" borderId="97">
      <alignment horizontal="center" wrapText="1"/>
      <protection/>
    </xf>
    <xf numFmtId="49" fontId="7" fillId="0" borderId="27">
      <alignment horizontal="center"/>
      <protection/>
    </xf>
    <xf numFmtId="49" fontId="63" fillId="0" borderId="1">
      <alignment horizontal="center"/>
      <protection/>
    </xf>
    <xf numFmtId="49" fontId="63" fillId="0" borderId="1">
      <alignment horizontal="center"/>
      <protection/>
    </xf>
    <xf numFmtId="49" fontId="63" fillId="0" borderId="1">
      <alignment horizontal="center"/>
      <protection/>
    </xf>
    <xf numFmtId="49" fontId="63" fillId="0" borderId="1">
      <alignment horizontal="center"/>
      <protection/>
    </xf>
    <xf numFmtId="0" fontId="5" fillId="0" borderId="55">
      <alignment/>
      <protection/>
    </xf>
    <xf numFmtId="49" fontId="63" fillId="0" borderId="10">
      <alignment/>
      <protection/>
    </xf>
    <xf numFmtId="49" fontId="63" fillId="0" borderId="10">
      <alignment/>
      <protection/>
    </xf>
    <xf numFmtId="49" fontId="63" fillId="0" borderId="10">
      <alignment/>
      <protection/>
    </xf>
    <xf numFmtId="49" fontId="63" fillId="0" borderId="10">
      <alignment/>
      <protection/>
    </xf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3" fillId="30" borderId="98" applyNumberFormat="0" applyAlignment="0" applyProtection="0"/>
    <xf numFmtId="0" fontId="74" fillId="31" borderId="99" applyNumberFormat="0" applyAlignment="0" applyProtection="0"/>
    <xf numFmtId="0" fontId="75" fillId="31" borderId="98" applyNumberFormat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76" fillId="0" borderId="100" applyNumberFormat="0" applyFill="0" applyAlignment="0" applyProtection="0"/>
    <xf numFmtId="0" fontId="77" fillId="0" borderId="101" applyNumberFormat="0" applyFill="0" applyAlignment="0" applyProtection="0"/>
    <xf numFmtId="0" fontId="78" fillId="0" borderId="10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03" applyNumberFormat="0" applyFill="0" applyAlignment="0" applyProtection="0"/>
    <xf numFmtId="0" fontId="80" fillId="32" borderId="104" applyNumberFormat="0" applyAlignment="0" applyProtection="0"/>
    <xf numFmtId="0" fontId="81" fillId="0" borderId="0" applyNumberFormat="0" applyFill="0" applyBorder="0" applyAlignment="0" applyProtection="0"/>
    <xf numFmtId="0" fontId="82" fillId="33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83" fillId="34" borderId="0" applyNumberFormat="0" applyBorder="0" applyAlignment="0" applyProtection="0"/>
    <xf numFmtId="0" fontId="84" fillId="0" borderId="0" applyNumberFormat="0" applyFill="0" applyBorder="0" applyAlignment="0" applyProtection="0"/>
    <xf numFmtId="0" fontId="60" fillId="35" borderId="105" applyNumberFormat="0" applyFont="0" applyAlignment="0" applyProtection="0"/>
    <xf numFmtId="9" fontId="60" fillId="0" borderId="0" applyFont="0" applyFill="0" applyBorder="0" applyAlignment="0" applyProtection="0"/>
    <xf numFmtId="0" fontId="85" fillId="0" borderId="106" applyNumberFormat="0" applyFill="0" applyAlignment="0" applyProtection="0"/>
    <xf numFmtId="0" fontId="86" fillId="0" borderId="0" applyNumberFormat="0" applyFill="0" applyBorder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87" fillId="36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863">
      <alignment/>
      <protection/>
    </xf>
    <xf numFmtId="0" fontId="14" fillId="0" borderId="0" xfId="863" applyFont="1">
      <alignment/>
      <protection/>
    </xf>
    <xf numFmtId="0" fontId="15" fillId="0" borderId="107" xfId="863" applyFont="1" applyBorder="1" applyAlignment="1">
      <alignment horizontal="center"/>
      <protection/>
    </xf>
    <xf numFmtId="0" fontId="15" fillId="0" borderId="107" xfId="863" applyFont="1" applyBorder="1" applyAlignment="1">
      <alignment horizontal="justify"/>
      <protection/>
    </xf>
    <xf numFmtId="4" fontId="15" fillId="0" borderId="107" xfId="863" applyNumberFormat="1" applyFont="1" applyBorder="1" applyAlignment="1">
      <alignment shrinkToFit="1"/>
      <protection/>
    </xf>
    <xf numFmtId="0" fontId="15" fillId="37" borderId="107" xfId="863" applyFont="1" applyFill="1" applyBorder="1" applyAlignment="1">
      <alignment horizontal="center"/>
      <protection/>
    </xf>
    <xf numFmtId="0" fontId="15" fillId="37" borderId="107" xfId="863" applyFont="1" applyFill="1" applyBorder="1" applyAlignment="1">
      <alignment horizontal="justify"/>
      <protection/>
    </xf>
    <xf numFmtId="4" fontId="15" fillId="37" borderId="107" xfId="863" applyNumberFormat="1" applyFont="1" applyFill="1" applyBorder="1" applyAlignment="1">
      <alignment shrinkToFit="1"/>
      <protection/>
    </xf>
    <xf numFmtId="0" fontId="16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vertical="center" wrapText="1"/>
      <protection/>
    </xf>
    <xf numFmtId="4" fontId="16" fillId="0" borderId="107" xfId="863" applyNumberFormat="1" applyFont="1" applyBorder="1" applyAlignment="1">
      <alignment shrinkToFit="1"/>
      <protection/>
    </xf>
    <xf numFmtId="49" fontId="17" fillId="0" borderId="107" xfId="864" applyNumberFormat="1" applyFont="1" applyFill="1" applyBorder="1" applyAlignment="1">
      <alignment horizontal="center" shrinkToFit="1"/>
      <protection/>
    </xf>
    <xf numFmtId="0" fontId="17" fillId="0" borderId="107" xfId="864" applyFont="1" applyFill="1" applyBorder="1" applyAlignment="1">
      <alignment horizontal="justify" wrapText="1"/>
      <protection/>
    </xf>
    <xf numFmtId="4" fontId="17" fillId="0" borderId="107" xfId="863" applyNumberFormat="1" applyFont="1" applyBorder="1" applyAlignment="1">
      <alignment shrinkToFit="1"/>
      <protection/>
    </xf>
    <xf numFmtId="49" fontId="15" fillId="0" borderId="107" xfId="864" applyNumberFormat="1" applyFont="1" applyFill="1" applyBorder="1" applyAlignment="1">
      <alignment horizontal="center" shrinkToFit="1"/>
      <protection/>
    </xf>
    <xf numFmtId="0" fontId="15" fillId="0" borderId="107" xfId="864" applyFont="1" applyFill="1" applyBorder="1" applyAlignment="1">
      <alignment horizontal="justify" wrapText="1"/>
      <protection/>
    </xf>
    <xf numFmtId="4" fontId="15" fillId="0" borderId="107" xfId="864" applyNumberFormat="1" applyFont="1" applyFill="1" applyBorder="1" applyAlignment="1">
      <alignment shrinkToFit="1"/>
      <protection/>
    </xf>
    <xf numFmtId="49" fontId="16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horizontal="justify" wrapText="1"/>
      <protection/>
    </xf>
    <xf numFmtId="0" fontId="15" fillId="0" borderId="107" xfId="863" applyFont="1" applyBorder="1" applyAlignment="1">
      <alignment horizontal="justify" vertical="center" wrapText="1"/>
      <protection/>
    </xf>
    <xf numFmtId="0" fontId="14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wrapText="1"/>
      <protection/>
    </xf>
    <xf numFmtId="49" fontId="18" fillId="0" borderId="107" xfId="864" applyNumberFormat="1" applyFont="1" applyFill="1" applyBorder="1" applyAlignment="1">
      <alignment horizontal="center" shrinkToFit="1"/>
      <protection/>
    </xf>
    <xf numFmtId="0" fontId="18" fillId="0" borderId="107" xfId="864" applyFont="1" applyFill="1" applyBorder="1" applyAlignment="1">
      <alignment horizontal="justify" wrapText="1"/>
      <protection/>
    </xf>
    <xf numFmtId="4" fontId="18" fillId="0" borderId="107" xfId="863" applyNumberFormat="1" applyFont="1" applyBorder="1" applyAlignment="1">
      <alignment shrinkToFit="1"/>
      <protection/>
    </xf>
    <xf numFmtId="0" fontId="17" fillId="0" borderId="107" xfId="863" applyFont="1" applyBorder="1" applyAlignment="1">
      <alignment horizontal="center"/>
      <protection/>
    </xf>
    <xf numFmtId="0" fontId="18" fillId="0" borderId="107" xfId="863" applyFont="1" applyBorder="1" applyAlignment="1">
      <alignment horizontal="center"/>
      <protection/>
    </xf>
    <xf numFmtId="0" fontId="18" fillId="37" borderId="107" xfId="863" applyFont="1" applyFill="1" applyBorder="1" applyAlignment="1">
      <alignment horizontal="center"/>
      <protection/>
    </xf>
    <xf numFmtId="4" fontId="20" fillId="37" borderId="107" xfId="863" applyNumberFormat="1" applyFont="1" applyFill="1" applyBorder="1" applyAlignment="1">
      <alignment shrinkToFit="1"/>
      <protection/>
    </xf>
    <xf numFmtId="0" fontId="15" fillId="0" borderId="107" xfId="863" applyFont="1" applyBorder="1" applyAlignment="1">
      <alignment horizontal="justify" wrapText="1"/>
      <protection/>
    </xf>
    <xf numFmtId="0" fontId="18" fillId="0" borderId="107" xfId="863" applyFont="1" applyBorder="1" applyAlignment="1">
      <alignment horizontal="justify" wrapText="1"/>
      <protection/>
    </xf>
    <xf numFmtId="0" fontId="15" fillId="0" borderId="107" xfId="864" applyFont="1" applyFill="1" applyBorder="1" applyAlignment="1">
      <alignment horizontal="center"/>
      <protection/>
    </xf>
    <xf numFmtId="0" fontId="15" fillId="0" borderId="107" xfId="864" applyFont="1" applyBorder="1" applyAlignment="1">
      <alignment horizontal="justify" vertical="center" wrapText="1"/>
      <protection/>
    </xf>
    <xf numFmtId="0" fontId="15" fillId="0" borderId="107" xfId="864" applyFont="1" applyBorder="1" applyAlignment="1">
      <alignment horizontal="center"/>
      <protection/>
    </xf>
    <xf numFmtId="0" fontId="88" fillId="0" borderId="107" xfId="864" applyFont="1" applyBorder="1" applyAlignment="1">
      <alignment horizontal="center"/>
      <protection/>
    </xf>
    <xf numFmtId="0" fontId="14" fillId="0" borderId="107" xfId="864" applyFont="1" applyBorder="1" applyAlignment="1">
      <alignment horizontal="justify" vertical="center" wrapText="1"/>
      <protection/>
    </xf>
    <xf numFmtId="4" fontId="14" fillId="0" borderId="107" xfId="863" applyNumberFormat="1" applyFont="1" applyBorder="1" applyAlignment="1">
      <alignment shrinkToFit="1"/>
      <protection/>
    </xf>
    <xf numFmtId="0" fontId="16" fillId="0" borderId="107" xfId="864" applyFont="1" applyBorder="1" applyAlignment="1">
      <alignment horizontal="center"/>
      <protection/>
    </xf>
    <xf numFmtId="0" fontId="16" fillId="0" borderId="107" xfId="864" applyFont="1" applyBorder="1" applyAlignment="1">
      <alignment horizontal="justify" wrapText="1"/>
      <protection/>
    </xf>
    <xf numFmtId="0" fontId="18" fillId="0" borderId="107" xfId="864" applyFont="1" applyBorder="1" applyAlignment="1">
      <alignment horizontal="center"/>
      <protection/>
    </xf>
    <xf numFmtId="0" fontId="18" fillId="0" borderId="107" xfId="864" applyFont="1" applyBorder="1" applyAlignment="1">
      <alignment horizontal="justify" vertical="center" wrapText="1"/>
      <protection/>
    </xf>
    <xf numFmtId="0" fontId="16" fillId="0" borderId="107" xfId="864" applyFont="1" applyBorder="1" applyAlignment="1">
      <alignment horizontal="justify" vertical="center" wrapText="1"/>
      <protection/>
    </xf>
    <xf numFmtId="49" fontId="14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wrapText="1"/>
      <protection/>
    </xf>
    <xf numFmtId="0" fontId="18" fillId="0" borderId="107" xfId="864" applyFont="1" applyFill="1" applyBorder="1" applyAlignment="1">
      <alignment wrapText="1"/>
      <protection/>
    </xf>
    <xf numFmtId="0" fontId="14" fillId="0" borderId="107" xfId="864" applyFont="1" applyFill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wrapText="1"/>
      <protection/>
    </xf>
    <xf numFmtId="0" fontId="22" fillId="0" borderId="107" xfId="864" applyFont="1" applyBorder="1" applyAlignment="1">
      <alignment horizontal="justify" wrapText="1"/>
      <protection/>
    </xf>
    <xf numFmtId="0" fontId="23" fillId="0" borderId="107" xfId="864" applyFont="1" applyBorder="1" applyAlignment="1">
      <alignment horizontal="justify" wrapText="1"/>
      <protection/>
    </xf>
    <xf numFmtId="0" fontId="15" fillId="0" borderId="107" xfId="864" applyFont="1" applyBorder="1">
      <alignment/>
      <protection/>
    </xf>
    <xf numFmtId="0" fontId="25" fillId="0" borderId="107" xfId="863" applyFont="1" applyBorder="1" applyAlignment="1">
      <alignment horizontal="center" vertical="center" wrapText="1"/>
      <protection/>
    </xf>
    <xf numFmtId="0" fontId="15" fillId="0" borderId="107" xfId="863" applyFont="1" applyBorder="1" applyAlignment="1">
      <alignment horizontal="center" vertical="center" wrapText="1"/>
      <protection/>
    </xf>
    <xf numFmtId="173" fontId="15" fillId="0" borderId="107" xfId="863" applyNumberFormat="1" applyFont="1" applyBorder="1" applyAlignment="1">
      <alignment shrinkToFit="1"/>
      <protection/>
    </xf>
    <xf numFmtId="173" fontId="14" fillId="0" borderId="107" xfId="863" applyNumberFormat="1" applyFont="1" applyBorder="1" applyAlignment="1">
      <alignment shrinkToFit="1"/>
      <protection/>
    </xf>
    <xf numFmtId="173" fontId="16" fillId="0" borderId="107" xfId="863" applyNumberFormat="1" applyFont="1" applyBorder="1" applyAlignment="1">
      <alignment shrinkToFit="1"/>
      <protection/>
    </xf>
    <xf numFmtId="173" fontId="17" fillId="0" borderId="107" xfId="863" applyNumberFormat="1" applyFont="1" applyBorder="1" applyAlignment="1">
      <alignment shrinkToFit="1"/>
      <protection/>
    </xf>
    <xf numFmtId="49" fontId="22" fillId="0" borderId="107" xfId="603" applyNumberFormat="1" applyFont="1" applyBorder="1" applyProtection="1">
      <alignment horizontal="center"/>
      <protection/>
    </xf>
    <xf numFmtId="49" fontId="21" fillId="0" borderId="107" xfId="603" applyNumberFormat="1" applyFont="1" applyBorder="1" applyProtection="1">
      <alignment horizontal="center"/>
      <protection/>
    </xf>
    <xf numFmtId="0" fontId="21" fillId="0" borderId="107" xfId="513" applyNumberFormat="1" applyFont="1" applyBorder="1" applyAlignment="1" applyProtection="1">
      <alignment wrapText="1"/>
      <protection/>
    </xf>
    <xf numFmtId="0" fontId="22" fillId="0" borderId="107" xfId="513" applyNumberFormat="1" applyFont="1" applyBorder="1" applyAlignment="1" applyProtection="1">
      <alignment horizontal="justify" wrapText="1"/>
      <protection/>
    </xf>
    <xf numFmtId="173" fontId="18" fillId="0" borderId="107" xfId="863" applyNumberFormat="1" applyFont="1" applyBorder="1" applyAlignment="1">
      <alignment shrinkToFit="1"/>
      <protection/>
    </xf>
    <xf numFmtId="173" fontId="15" fillId="37" borderId="107" xfId="863" applyNumberFormat="1" applyFont="1" applyFill="1" applyBorder="1" applyAlignment="1">
      <alignment shrinkToFit="1"/>
      <protection/>
    </xf>
    <xf numFmtId="0" fontId="16" fillId="0" borderId="108" xfId="863" applyFont="1" applyBorder="1" applyAlignment="1">
      <alignment horizontal="justify" wrapText="1"/>
      <protection/>
    </xf>
    <xf numFmtId="0" fontId="18" fillId="0" borderId="108" xfId="864" applyFont="1" applyFill="1" applyBorder="1" applyAlignment="1">
      <alignment horizontal="justify" wrapText="1"/>
      <protection/>
    </xf>
    <xf numFmtId="49" fontId="89" fillId="0" borderId="109" xfId="609" applyNumberFormat="1" applyFont="1" applyBorder="1" applyProtection="1">
      <alignment horizontal="center"/>
      <protection locked="0"/>
    </xf>
    <xf numFmtId="0" fontId="89" fillId="0" borderId="107" xfId="514" applyNumberFormat="1" applyFont="1" applyBorder="1" applyAlignment="1" applyProtection="1">
      <alignment horizontal="justify" wrapText="1"/>
      <protection locked="0"/>
    </xf>
    <xf numFmtId="49" fontId="14" fillId="0" borderId="108" xfId="864" applyNumberFormat="1" applyFont="1" applyFill="1" applyBorder="1" applyAlignment="1">
      <alignment horizontal="center" shrinkToFit="1"/>
      <protection/>
    </xf>
    <xf numFmtId="0" fontId="90" fillId="0" borderId="107" xfId="0" applyFont="1" applyBorder="1" applyAlignment="1">
      <alignment horizontal="justify" vertical="top" wrapText="1" readingOrder="1"/>
    </xf>
    <xf numFmtId="49" fontId="90" fillId="0" borderId="107" xfId="0" applyNumberFormat="1" applyFont="1" applyBorder="1" applyAlignment="1">
      <alignment horizontal="center" wrapText="1" readingOrder="1"/>
    </xf>
    <xf numFmtId="0" fontId="91" fillId="0" borderId="107" xfId="0" applyFont="1" applyBorder="1" applyAlignment="1">
      <alignment horizontal="justify" vertical="top" wrapText="1" readingOrder="1"/>
    </xf>
    <xf numFmtId="49" fontId="91" fillId="0" borderId="107" xfId="0" applyNumberFormat="1" applyFont="1" applyBorder="1" applyAlignment="1">
      <alignment horizontal="center" wrapText="1" readingOrder="1"/>
    </xf>
    <xf numFmtId="0" fontId="91" fillId="0" borderId="107" xfId="0" applyFont="1" applyBorder="1" applyAlignment="1">
      <alignment horizontal="justify" wrapText="1" readingOrder="1"/>
    </xf>
    <xf numFmtId="4" fontId="25" fillId="0" borderId="107" xfId="0" applyNumberFormat="1" applyFont="1" applyBorder="1" applyAlignment="1">
      <alignment shrinkToFit="1"/>
    </xf>
    <xf numFmtId="0" fontId="29" fillId="0" borderId="110" xfId="798" applyNumberFormat="1" applyFont="1" applyBorder="1" applyProtection="1">
      <alignment horizontal="left" wrapText="1"/>
      <protection/>
    </xf>
    <xf numFmtId="0" fontId="25" fillId="0" borderId="111" xfId="0" applyFont="1" applyBorder="1" applyAlignment="1">
      <alignment shrinkToFit="1"/>
    </xf>
    <xf numFmtId="4" fontId="25" fillId="0" borderId="111" xfId="0" applyNumberFormat="1" applyFont="1" applyBorder="1" applyAlignment="1">
      <alignment shrinkToFit="1"/>
    </xf>
    <xf numFmtId="4" fontId="27" fillId="0" borderId="107" xfId="0" applyNumberFormat="1" applyFont="1" applyBorder="1" applyAlignment="1">
      <alignment shrinkToFit="1"/>
    </xf>
    <xf numFmtId="179" fontId="25" fillId="0" borderId="112" xfId="0" applyNumberFormat="1" applyFont="1" applyBorder="1" applyAlignment="1">
      <alignment shrinkToFit="1"/>
    </xf>
    <xf numFmtId="173" fontId="25" fillId="0" borderId="107" xfId="0" applyNumberFormat="1" applyFont="1" applyBorder="1" applyAlignment="1">
      <alignment shrinkToFit="1"/>
    </xf>
    <xf numFmtId="173" fontId="27" fillId="0" borderId="107" xfId="0" applyNumberFormat="1" applyFont="1" applyBorder="1" applyAlignment="1">
      <alignment shrinkToFit="1"/>
    </xf>
    <xf numFmtId="0" fontId="14" fillId="0" borderId="0" xfId="0" applyFont="1" applyAlignment="1">
      <alignment/>
    </xf>
    <xf numFmtId="0" fontId="17" fillId="0" borderId="107" xfId="864" applyNumberFormat="1" applyFont="1" applyFill="1" applyBorder="1" applyAlignment="1">
      <alignment horizontal="justify" wrapText="1"/>
      <protection/>
    </xf>
    <xf numFmtId="0" fontId="14" fillId="0" borderId="107" xfId="863" applyFont="1" applyBorder="1" applyAlignment="1">
      <alignment horizontal="justify" wrapText="1"/>
      <protection/>
    </xf>
    <xf numFmtId="4" fontId="17" fillId="0" borderId="107" xfId="864" applyNumberFormat="1" applyFont="1" applyFill="1" applyBorder="1" applyAlignment="1">
      <alignment shrinkToFit="1"/>
      <protection/>
    </xf>
    <xf numFmtId="0" fontId="30" fillId="0" borderId="0" xfId="863" applyFont="1">
      <alignment/>
      <protection/>
    </xf>
    <xf numFmtId="0" fontId="31" fillId="0" borderId="0" xfId="863" applyFont="1">
      <alignment/>
      <protection/>
    </xf>
    <xf numFmtId="4" fontId="20" fillId="0" borderId="107" xfId="863" applyNumberFormat="1" applyFont="1" applyBorder="1" applyAlignment="1">
      <alignment shrinkToFit="1"/>
      <protection/>
    </xf>
    <xf numFmtId="173" fontId="20" fillId="0" borderId="107" xfId="863" applyNumberFormat="1" applyFont="1" applyBorder="1" applyAlignment="1">
      <alignment shrinkToFit="1"/>
      <protection/>
    </xf>
    <xf numFmtId="0" fontId="20" fillId="0" borderId="107" xfId="864" applyFont="1" applyFill="1" applyBorder="1" applyAlignment="1">
      <alignment horizontal="justify" wrapText="1"/>
      <protection/>
    </xf>
    <xf numFmtId="0" fontId="20" fillId="0" borderId="107" xfId="863" applyFont="1" applyBorder="1" applyAlignment="1">
      <alignment horizontal="center"/>
      <protection/>
    </xf>
    <xf numFmtId="0" fontId="33" fillId="0" borderId="107" xfId="864" applyFont="1" applyFill="1" applyBorder="1" applyAlignment="1">
      <alignment horizontal="justify" wrapText="1"/>
      <protection/>
    </xf>
    <xf numFmtId="4" fontId="33" fillId="0" borderId="107" xfId="863" applyNumberFormat="1" applyFont="1" applyBorder="1" applyAlignment="1">
      <alignment shrinkToFit="1"/>
      <protection/>
    </xf>
    <xf numFmtId="173" fontId="33" fillId="0" borderId="107" xfId="863" applyNumberFormat="1" applyFont="1" applyBorder="1" applyAlignment="1">
      <alignment shrinkToFit="1"/>
      <protection/>
    </xf>
    <xf numFmtId="49" fontId="18" fillId="0" borderId="108" xfId="864" applyNumberFormat="1" applyFont="1" applyFill="1" applyBorder="1" applyAlignment="1">
      <alignment horizontal="center" shrinkToFit="1"/>
      <protection/>
    </xf>
    <xf numFmtId="0" fontId="33" fillId="0" borderId="107" xfId="863" applyFont="1" applyBorder="1" applyAlignment="1">
      <alignment horizontal="center"/>
      <protection/>
    </xf>
    <xf numFmtId="0" fontId="34" fillId="0" borderId="107" xfId="864" applyFont="1" applyBorder="1" applyAlignment="1">
      <alignment horizontal="justify" wrapText="1"/>
      <protection/>
    </xf>
    <xf numFmtId="0" fontId="35" fillId="0" borderId="0" xfId="863" applyFont="1">
      <alignment/>
      <protection/>
    </xf>
    <xf numFmtId="4" fontId="17" fillId="0" borderId="113" xfId="863" applyNumberFormat="1" applyFont="1" applyBorder="1" applyAlignment="1">
      <alignment shrinkToFit="1"/>
      <protection/>
    </xf>
    <xf numFmtId="173" fontId="17" fillId="0" borderId="113" xfId="863" applyNumberFormat="1" applyFont="1" applyBorder="1" applyAlignment="1">
      <alignment shrinkToFit="1"/>
      <protection/>
    </xf>
    <xf numFmtId="0" fontId="32" fillId="0" borderId="107" xfId="864" applyFont="1" applyBorder="1" applyAlignment="1">
      <alignment horizontal="justify" wrapText="1"/>
      <protection/>
    </xf>
    <xf numFmtId="0" fontId="26" fillId="0" borderId="107" xfId="864" applyFont="1" applyBorder="1" applyAlignment="1">
      <alignment horizontal="justify" wrapText="1"/>
      <protection/>
    </xf>
    <xf numFmtId="0" fontId="0" fillId="0" borderId="0" xfId="863" applyFont="1">
      <alignment/>
      <protection/>
    </xf>
    <xf numFmtId="49" fontId="16" fillId="0" borderId="108" xfId="864" applyNumberFormat="1" applyFont="1" applyFill="1" applyBorder="1" applyAlignment="1">
      <alignment horizontal="center" shrinkToFit="1"/>
      <protection/>
    </xf>
    <xf numFmtId="4" fontId="16" fillId="0" borderId="107" xfId="863" applyNumberFormat="1" applyFont="1" applyBorder="1" applyAlignment="1">
      <alignment horizontal="right" shrinkToFit="1"/>
      <protection/>
    </xf>
    <xf numFmtId="4" fontId="18" fillId="0" borderId="107" xfId="863" applyNumberFormat="1" applyFont="1" applyBorder="1" applyAlignment="1">
      <alignment horizontal="right" shrinkToFit="1"/>
      <protection/>
    </xf>
    <xf numFmtId="0" fontId="14" fillId="0" borderId="108" xfId="863" applyFont="1" applyBorder="1" applyAlignment="1">
      <alignment horizontal="justify" vertical="center" wrapText="1"/>
      <protection/>
    </xf>
    <xf numFmtId="0" fontId="18" fillId="0" borderId="108" xfId="863" applyFont="1" applyBorder="1" applyAlignment="1">
      <alignment horizontal="justify" vertical="center" wrapText="1"/>
      <protection/>
    </xf>
    <xf numFmtId="0" fontId="19" fillId="0" borderId="0" xfId="863" applyFont="1">
      <alignment/>
      <protection/>
    </xf>
    <xf numFmtId="0" fontId="16" fillId="0" borderId="108" xfId="863" applyFont="1" applyBorder="1" applyAlignment="1">
      <alignment horizontal="justify" vertical="center" wrapText="1"/>
      <protection/>
    </xf>
    <xf numFmtId="49" fontId="89" fillId="0" borderId="0" xfId="609" applyNumberFormat="1" applyFont="1" applyBorder="1" applyProtection="1">
      <alignment horizontal="center"/>
      <protection locked="0"/>
    </xf>
    <xf numFmtId="0" fontId="92" fillId="0" borderId="107" xfId="514" applyNumberFormat="1" applyFont="1" applyBorder="1" applyAlignment="1" applyProtection="1">
      <alignment horizontal="justify" wrapText="1"/>
      <protection locked="0"/>
    </xf>
    <xf numFmtId="4" fontId="36" fillId="0" borderId="107" xfId="863" applyNumberFormat="1" applyFont="1" applyBorder="1" applyAlignment="1">
      <alignment shrinkToFit="1"/>
      <protection/>
    </xf>
    <xf numFmtId="0" fontId="37" fillId="0" borderId="0" xfId="863" applyFont="1">
      <alignment/>
      <protection/>
    </xf>
    <xf numFmtId="49" fontId="92" fillId="0" borderId="114" xfId="609" applyNumberFormat="1" applyFont="1" applyBorder="1" applyProtection="1">
      <alignment horizontal="center"/>
      <protection locked="0"/>
    </xf>
    <xf numFmtId="0" fontId="17" fillId="0" borderId="107" xfId="863" applyFont="1" applyBorder="1" applyAlignment="1">
      <alignment horizontal="justify" wrapText="1"/>
      <protection/>
    </xf>
    <xf numFmtId="49" fontId="89" fillId="0" borderId="107" xfId="609" applyNumberFormat="1" applyFont="1" applyBorder="1" applyProtection="1">
      <alignment horizontal="center"/>
      <protection locked="0"/>
    </xf>
    <xf numFmtId="0" fontId="33" fillId="0" borderId="107" xfId="863" applyFont="1" applyBorder="1" applyAlignment="1">
      <alignment horizontal="justify" wrapText="1"/>
      <protection/>
    </xf>
    <xf numFmtId="49" fontId="93" fillId="0" borderId="107" xfId="609" applyNumberFormat="1" applyFont="1" applyBorder="1" applyProtection="1">
      <alignment horizontal="center"/>
      <protection locked="0"/>
    </xf>
    <xf numFmtId="0" fontId="93" fillId="0" borderId="107" xfId="514" applyNumberFormat="1" applyFont="1" applyBorder="1" applyAlignment="1" applyProtection="1">
      <alignment horizontal="justify" wrapText="1"/>
      <protection locked="0"/>
    </xf>
    <xf numFmtId="0" fontId="0" fillId="0" borderId="0" xfId="0" applyFont="1" applyAlignment="1">
      <alignment/>
    </xf>
    <xf numFmtId="49" fontId="94" fillId="0" borderId="107" xfId="609" applyNumberFormat="1" applyFont="1" applyBorder="1" applyProtection="1">
      <alignment horizontal="center"/>
      <protection locked="0"/>
    </xf>
    <xf numFmtId="0" fontId="94" fillId="0" borderId="107" xfId="514" applyNumberFormat="1" applyFont="1" applyBorder="1" applyAlignment="1" applyProtection="1">
      <alignment horizontal="justify" wrapText="1"/>
      <protection locked="0"/>
    </xf>
    <xf numFmtId="0" fontId="36" fillId="0" borderId="107" xfId="863" applyFont="1" applyBorder="1" applyAlignment="1">
      <alignment horizontal="center"/>
      <protection/>
    </xf>
    <xf numFmtId="0" fontId="38" fillId="0" borderId="107" xfId="864" applyFont="1" applyBorder="1" applyAlignment="1">
      <alignment horizontal="justify" wrapText="1"/>
      <protection/>
    </xf>
    <xf numFmtId="173" fontId="36" fillId="0" borderId="107" xfId="863" applyNumberFormat="1" applyFont="1" applyBorder="1" applyAlignment="1">
      <alignment shrinkToFit="1"/>
      <protection/>
    </xf>
    <xf numFmtId="0" fontId="39" fillId="0" borderId="0" xfId="863" applyFont="1">
      <alignment/>
      <protection/>
    </xf>
    <xf numFmtId="173" fontId="40" fillId="0" borderId="107" xfId="863" applyNumberFormat="1" applyFont="1" applyBorder="1" applyAlignment="1">
      <alignment shrinkToFit="1"/>
      <protection/>
    </xf>
    <xf numFmtId="49" fontId="23" fillId="0" borderId="107" xfId="603" applyNumberFormat="1" applyFont="1" applyBorder="1" applyProtection="1">
      <alignment horizontal="center"/>
      <protection/>
    </xf>
    <xf numFmtId="0" fontId="23" fillId="0" borderId="107" xfId="513" applyNumberFormat="1" applyFont="1" applyBorder="1" applyAlignment="1" applyProtection="1">
      <alignment horizontal="justify" wrapText="1"/>
      <protection/>
    </xf>
    <xf numFmtId="49" fontId="34" fillId="0" borderId="107" xfId="603" applyNumberFormat="1" applyFont="1" applyBorder="1" applyProtection="1">
      <alignment horizontal="center"/>
      <protection/>
    </xf>
    <xf numFmtId="0" fontId="34" fillId="0" borderId="107" xfId="513" applyNumberFormat="1" applyFont="1" applyBorder="1" applyAlignment="1" applyProtection="1">
      <alignment horizontal="justify" wrapText="1"/>
      <protection/>
    </xf>
    <xf numFmtId="0" fontId="41" fillId="0" borderId="0" xfId="863" applyFont="1">
      <alignment/>
      <protection/>
    </xf>
    <xf numFmtId="0" fontId="37" fillId="0" borderId="0" xfId="0" applyFont="1" applyAlignment="1">
      <alignment/>
    </xf>
    <xf numFmtId="0" fontId="13" fillId="0" borderId="0" xfId="86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0" borderId="115" xfId="863" applyFont="1" applyBorder="1" applyAlignment="1">
      <alignment horizontal="center" vertical="center" wrapText="1"/>
      <protection/>
    </xf>
    <xf numFmtId="0" fontId="25" fillId="0" borderId="113" xfId="863" applyFont="1" applyBorder="1" applyAlignment="1">
      <alignment horizontal="center" vertical="center" wrapText="1"/>
      <protection/>
    </xf>
    <xf numFmtId="0" fontId="95" fillId="0" borderId="108" xfId="864" applyFont="1" applyBorder="1" applyAlignment="1">
      <alignment horizontal="center" vertical="center" wrapText="1"/>
      <protection/>
    </xf>
    <xf numFmtId="0" fontId="95" fillId="0" borderId="116" xfId="864" applyFont="1" applyBorder="1" applyAlignment="1">
      <alignment horizontal="center" vertical="center" wrapText="1"/>
      <protection/>
    </xf>
    <xf numFmtId="0" fontId="95" fillId="0" borderId="117" xfId="864" applyFont="1" applyBorder="1" applyAlignment="1">
      <alignment horizontal="center" vertical="center" wrapText="1"/>
      <protection/>
    </xf>
    <xf numFmtId="0" fontId="95" fillId="0" borderId="115" xfId="864" applyFont="1" applyBorder="1" applyAlignment="1">
      <alignment horizontal="center" vertical="center" wrapText="1"/>
      <protection/>
    </xf>
    <xf numFmtId="0" fontId="28" fillId="0" borderId="113" xfId="0" applyFont="1" applyBorder="1" applyAlignment="1">
      <alignment horizontal="center" vertical="center" wrapText="1"/>
    </xf>
    <xf numFmtId="0" fontId="96" fillId="0" borderId="115" xfId="864" applyFont="1" applyBorder="1" applyAlignment="1">
      <alignment horizontal="center" vertical="center" wrapText="1"/>
      <protection/>
    </xf>
    <xf numFmtId="0" fontId="0" fillId="0" borderId="1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7" fillId="0" borderId="107" xfId="864" applyFont="1" applyBorder="1" applyAlignment="1">
      <alignment horizontal="center" vertical="center" wrapText="1"/>
      <protection/>
    </xf>
    <xf numFmtId="0" fontId="19" fillId="0" borderId="107" xfId="0" applyFont="1" applyBorder="1" applyAlignment="1">
      <alignment horizontal="center" vertical="center" wrapText="1"/>
    </xf>
    <xf numFmtId="0" fontId="96" fillId="0" borderId="107" xfId="864" applyFont="1" applyBorder="1" applyAlignment="1">
      <alignment horizontal="center" vertical="center" wrapText="1"/>
      <protection/>
    </xf>
    <xf numFmtId="0" fontId="90" fillId="0" borderId="107" xfId="0" applyFont="1" applyBorder="1" applyAlignment="1">
      <alignment horizontal="center" vertical="center" wrapText="1" readingOrder="1"/>
    </xf>
    <xf numFmtId="0" fontId="90" fillId="0" borderId="107" xfId="0" applyFont="1" applyBorder="1" applyAlignment="1">
      <alignment wrapText="1" readingOrder="1"/>
    </xf>
    <xf numFmtId="0" fontId="0" fillId="0" borderId="107" xfId="0" applyFont="1" applyBorder="1" applyAlignment="1">
      <alignment horizontal="center" vertical="center" wrapText="1"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pane xSplit="2" ySplit="6" topLeftCell="C1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:B6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3" width="14.28125" style="1" customWidth="1"/>
    <col min="4" max="4" width="12.28125" style="1" customWidth="1"/>
    <col min="5" max="5" width="8.28125" style="1" customWidth="1"/>
    <col min="6" max="6" width="13.00390625" style="1" customWidth="1"/>
    <col min="7" max="7" width="13.57421875" style="1" customWidth="1"/>
    <col min="8" max="8" width="8.28125" style="1" customWidth="1"/>
    <col min="9" max="16384" width="9.140625" style="1" customWidth="1"/>
  </cols>
  <sheetData>
    <row r="1" spans="1:8" ht="24.75" customHeight="1">
      <c r="A1" s="134" t="s">
        <v>417</v>
      </c>
      <c r="B1" s="135"/>
      <c r="C1" s="135"/>
      <c r="D1" s="135"/>
      <c r="E1" s="135"/>
      <c r="F1" s="135"/>
      <c r="G1" s="135"/>
      <c r="H1" s="135"/>
    </row>
    <row r="2" spans="1:8" ht="18.75" customHeight="1">
      <c r="A2" s="134" t="s">
        <v>411</v>
      </c>
      <c r="B2" s="136"/>
      <c r="C2" s="136"/>
      <c r="D2" s="136"/>
      <c r="E2" s="136"/>
      <c r="F2" s="136"/>
      <c r="G2" s="136"/>
      <c r="H2" s="136"/>
    </row>
    <row r="3" spans="1:8" ht="18.75" customHeight="1">
      <c r="A3" s="146" t="s">
        <v>179</v>
      </c>
      <c r="B3" s="147"/>
      <c r="C3" s="147"/>
      <c r="D3" s="147"/>
      <c r="E3" s="147"/>
      <c r="F3" s="147"/>
      <c r="G3" s="147"/>
      <c r="H3" s="147"/>
    </row>
    <row r="4" ht="15.75" customHeight="1">
      <c r="H4" s="2" t="s">
        <v>1</v>
      </c>
    </row>
    <row r="5" spans="1:8" ht="47.25" customHeight="1">
      <c r="A5" s="137" t="s">
        <v>2</v>
      </c>
      <c r="B5" s="137" t="s">
        <v>3</v>
      </c>
      <c r="C5" s="142" t="s">
        <v>116</v>
      </c>
      <c r="D5" s="142" t="s">
        <v>0</v>
      </c>
      <c r="E5" s="144" t="s">
        <v>117</v>
      </c>
      <c r="F5" s="139" t="s">
        <v>348</v>
      </c>
      <c r="G5" s="140"/>
      <c r="H5" s="141"/>
    </row>
    <row r="6" spans="1:8" ht="81" customHeight="1">
      <c r="A6" s="138"/>
      <c r="B6" s="138"/>
      <c r="C6" s="143"/>
      <c r="D6" s="143"/>
      <c r="E6" s="145"/>
      <c r="F6" s="51" t="s">
        <v>0</v>
      </c>
      <c r="G6" s="51" t="s">
        <v>193</v>
      </c>
      <c r="H6" s="51" t="s">
        <v>118</v>
      </c>
    </row>
    <row r="7" spans="1:8" ht="12.75" customHeight="1">
      <c r="A7" s="3" t="s">
        <v>4</v>
      </c>
      <c r="B7" s="4" t="s">
        <v>5</v>
      </c>
      <c r="C7" s="5">
        <f>C8+C61</f>
        <v>49486025.69</v>
      </c>
      <c r="D7" s="5">
        <f>D8+D61</f>
        <v>51516213.84999999</v>
      </c>
      <c r="E7" s="53">
        <f>D7/C7*100</f>
        <v>104.10254840976296</v>
      </c>
      <c r="F7" s="5">
        <f>F8+F61</f>
        <v>54049901.71</v>
      </c>
      <c r="G7" s="5">
        <f aca="true" t="shared" si="0" ref="G7:G45">D7-F7</f>
        <v>-2533687.8600000143</v>
      </c>
      <c r="H7" s="53">
        <f aca="true" t="shared" si="1" ref="H7:H22">D7/F7*100</f>
        <v>95.31231735888385</v>
      </c>
    </row>
    <row r="8" spans="1:8" ht="12.75">
      <c r="A8" s="6"/>
      <c r="B8" s="7" t="s">
        <v>6</v>
      </c>
      <c r="C8" s="8">
        <f>C9+C18+C24+C40+C43+C47</f>
        <v>43626309.949999996</v>
      </c>
      <c r="D8" s="8">
        <f>D9+D18+D24+D40+D43+D47</f>
        <v>45937442.33999999</v>
      </c>
      <c r="E8" s="62">
        <f aca="true" t="shared" si="2" ref="E8:E14">D8/C8*100</f>
        <v>105.29756560352862</v>
      </c>
      <c r="F8" s="8">
        <f>F9+F18+F24+F40+F43+F47</f>
        <v>47823232.35</v>
      </c>
      <c r="G8" s="8">
        <f t="shared" si="0"/>
        <v>-1885790.0100000128</v>
      </c>
      <c r="H8" s="62">
        <f t="shared" si="1"/>
        <v>96.05674916283652</v>
      </c>
    </row>
    <row r="9" spans="1:8" ht="12.75">
      <c r="A9" s="3" t="s">
        <v>7</v>
      </c>
      <c r="B9" s="4" t="s">
        <v>8</v>
      </c>
      <c r="C9" s="5">
        <v>30898830</v>
      </c>
      <c r="D9" s="5">
        <v>32116713.61</v>
      </c>
      <c r="E9" s="53">
        <f t="shared" si="2"/>
        <v>103.94152014817388</v>
      </c>
      <c r="F9" s="5">
        <v>34645545.31</v>
      </c>
      <c r="G9" s="5">
        <f t="shared" si="0"/>
        <v>-2528831.700000003</v>
      </c>
      <c r="H9" s="53">
        <f t="shared" si="1"/>
        <v>92.70084601823228</v>
      </c>
    </row>
    <row r="10" spans="1:8" ht="12.75">
      <c r="A10" s="9" t="s">
        <v>9</v>
      </c>
      <c r="B10" s="10" t="s">
        <v>10</v>
      </c>
      <c r="C10" s="5">
        <v>30898830</v>
      </c>
      <c r="D10" s="5">
        <v>32116713.61</v>
      </c>
      <c r="E10" s="54">
        <f t="shared" si="2"/>
        <v>103.94152014817388</v>
      </c>
      <c r="F10" s="11">
        <v>34645545.31</v>
      </c>
      <c r="G10" s="11">
        <f t="shared" si="0"/>
        <v>-2528831.700000003</v>
      </c>
      <c r="H10" s="54">
        <f t="shared" si="1"/>
        <v>92.70084601823228</v>
      </c>
    </row>
    <row r="11" spans="1:8" ht="55.5" customHeight="1">
      <c r="A11" s="23" t="s">
        <v>11</v>
      </c>
      <c r="B11" s="24" t="s">
        <v>12</v>
      </c>
      <c r="C11" s="25">
        <v>23230000</v>
      </c>
      <c r="D11" s="25">
        <v>24424212.63</v>
      </c>
      <c r="E11" s="61">
        <f t="shared" si="2"/>
        <v>105.14082061988807</v>
      </c>
      <c r="F11" s="25">
        <v>19075306.78</v>
      </c>
      <c r="G11" s="25">
        <f t="shared" si="0"/>
        <v>5348905.849999998</v>
      </c>
      <c r="H11" s="61">
        <f t="shared" si="1"/>
        <v>128.0409951550986</v>
      </c>
    </row>
    <row r="12" spans="1:8" ht="82.5" customHeight="1">
      <c r="A12" s="23" t="s">
        <v>13</v>
      </c>
      <c r="B12" s="24" t="s">
        <v>14</v>
      </c>
      <c r="C12" s="25">
        <v>50000</v>
      </c>
      <c r="D12" s="25">
        <v>49657.77</v>
      </c>
      <c r="E12" s="61">
        <f t="shared" si="2"/>
        <v>99.31553999999998</v>
      </c>
      <c r="F12" s="25">
        <v>54640.86</v>
      </c>
      <c r="G12" s="25">
        <f>D12-F12</f>
        <v>-4983.090000000004</v>
      </c>
      <c r="H12" s="61">
        <f t="shared" si="1"/>
        <v>90.88028629124797</v>
      </c>
    </row>
    <row r="13" spans="1:8" ht="33.75">
      <c r="A13" s="23" t="s">
        <v>15</v>
      </c>
      <c r="B13" s="24" t="s">
        <v>16</v>
      </c>
      <c r="C13" s="25">
        <v>168000</v>
      </c>
      <c r="D13" s="25">
        <v>167864.06</v>
      </c>
      <c r="E13" s="61">
        <f t="shared" si="2"/>
        <v>99.91908333333333</v>
      </c>
      <c r="F13" s="25">
        <v>234980.17</v>
      </c>
      <c r="G13" s="25">
        <f t="shared" si="0"/>
        <v>-67116.11000000002</v>
      </c>
      <c r="H13" s="61">
        <f t="shared" si="1"/>
        <v>71.43754300628858</v>
      </c>
    </row>
    <row r="14" spans="1:8" ht="60" customHeight="1">
      <c r="A14" s="23" t="s">
        <v>17</v>
      </c>
      <c r="B14" s="24" t="s">
        <v>18</v>
      </c>
      <c r="C14" s="25">
        <v>429000</v>
      </c>
      <c r="D14" s="25">
        <v>453150</v>
      </c>
      <c r="E14" s="61">
        <f t="shared" si="2"/>
        <v>105.62937062937064</v>
      </c>
      <c r="F14" s="25">
        <v>253700</v>
      </c>
      <c r="G14" s="25">
        <f t="shared" si="0"/>
        <v>199450</v>
      </c>
      <c r="H14" s="61">
        <f>D14/F14*100</f>
        <v>178.61647615293654</v>
      </c>
    </row>
    <row r="15" spans="1:8" s="102" customFormat="1" ht="78" customHeight="1">
      <c r="A15" s="18" t="s">
        <v>299</v>
      </c>
      <c r="B15" s="19" t="s">
        <v>300</v>
      </c>
      <c r="C15" s="11">
        <v>-63000</v>
      </c>
      <c r="D15" s="11">
        <v>-63000</v>
      </c>
      <c r="E15" s="55">
        <f>D15/C15*100</f>
        <v>100</v>
      </c>
      <c r="F15" s="11">
        <v>15026917.5</v>
      </c>
      <c r="G15" s="11">
        <f t="shared" si="0"/>
        <v>-15089917.5</v>
      </c>
      <c r="H15" s="55">
        <f>D15/F15*100</f>
        <v>-0.4192476600739972</v>
      </c>
    </row>
    <row r="16" spans="1:8" s="102" customFormat="1" ht="42" customHeight="1">
      <c r="A16" s="18" t="s">
        <v>349</v>
      </c>
      <c r="B16" s="19" t="s">
        <v>350</v>
      </c>
      <c r="C16" s="11">
        <v>422580</v>
      </c>
      <c r="D16" s="11">
        <v>422579.8</v>
      </c>
      <c r="E16" s="55">
        <f>D16/C16*100</f>
        <v>99.99995267168347</v>
      </c>
      <c r="F16" s="11">
        <v>0</v>
      </c>
      <c r="G16" s="11">
        <f t="shared" si="0"/>
        <v>422579.8</v>
      </c>
      <c r="H16" s="55">
        <v>0</v>
      </c>
    </row>
    <row r="17" spans="1:8" s="102" customFormat="1" ht="42" customHeight="1">
      <c r="A17" s="18" t="s">
        <v>351</v>
      </c>
      <c r="B17" s="19" t="s">
        <v>352</v>
      </c>
      <c r="C17" s="11">
        <v>6662250</v>
      </c>
      <c r="D17" s="11">
        <v>6662250</v>
      </c>
      <c r="E17" s="55">
        <f>D17/C17*100</f>
        <v>100</v>
      </c>
      <c r="F17" s="11">
        <v>0</v>
      </c>
      <c r="G17" s="11">
        <f t="shared" si="0"/>
        <v>6662250</v>
      </c>
      <c r="H17" s="55">
        <v>0</v>
      </c>
    </row>
    <row r="18" spans="1:8" ht="36.75" customHeight="1">
      <c r="A18" s="15" t="s">
        <v>19</v>
      </c>
      <c r="B18" s="16" t="s">
        <v>20</v>
      </c>
      <c r="C18" s="17">
        <v>7500000</v>
      </c>
      <c r="D18" s="17">
        <v>8527548.52</v>
      </c>
      <c r="E18" s="53">
        <f aca="true" t="shared" si="3" ref="E18:E37">D18/C18*100</f>
        <v>113.70064693333333</v>
      </c>
      <c r="F18" s="17">
        <v>8171149.52</v>
      </c>
      <c r="G18" s="17">
        <f t="shared" si="0"/>
        <v>356399</v>
      </c>
      <c r="H18" s="53">
        <f t="shared" si="1"/>
        <v>104.36167517345834</v>
      </c>
    </row>
    <row r="19" spans="1:8" ht="24">
      <c r="A19" s="18" t="s">
        <v>21</v>
      </c>
      <c r="B19" s="19" t="s">
        <v>22</v>
      </c>
      <c r="C19" s="84">
        <v>7500000</v>
      </c>
      <c r="D19" s="84">
        <v>8527548.52</v>
      </c>
      <c r="E19" s="56">
        <f t="shared" si="3"/>
        <v>113.70064693333333</v>
      </c>
      <c r="F19" s="84">
        <v>8171149.52</v>
      </c>
      <c r="G19" s="84">
        <f t="shared" si="0"/>
        <v>356399</v>
      </c>
      <c r="H19" s="56">
        <f t="shared" si="1"/>
        <v>104.36167517345834</v>
      </c>
    </row>
    <row r="20" spans="1:8" ht="51.75" customHeight="1">
      <c r="A20" s="23" t="s">
        <v>23</v>
      </c>
      <c r="B20" s="24" t="s">
        <v>24</v>
      </c>
      <c r="C20" s="25">
        <v>3500000</v>
      </c>
      <c r="D20" s="25">
        <v>4418587.69</v>
      </c>
      <c r="E20" s="61">
        <f t="shared" si="3"/>
        <v>126.24536257142857</v>
      </c>
      <c r="F20" s="25">
        <v>4096254.79</v>
      </c>
      <c r="G20" s="25">
        <f t="shared" si="0"/>
        <v>322332.9000000004</v>
      </c>
      <c r="H20" s="61">
        <f t="shared" si="1"/>
        <v>107.86896608059872</v>
      </c>
    </row>
    <row r="21" spans="1:8" ht="59.25" customHeight="1">
      <c r="A21" s="23" t="s">
        <v>25</v>
      </c>
      <c r="B21" s="24" t="s">
        <v>26</v>
      </c>
      <c r="C21" s="25">
        <v>20000</v>
      </c>
      <c r="D21" s="25">
        <v>23077.83</v>
      </c>
      <c r="E21" s="61">
        <f t="shared" si="3"/>
        <v>115.38915</v>
      </c>
      <c r="F21" s="25">
        <v>22126.13</v>
      </c>
      <c r="G21" s="25">
        <f t="shared" si="0"/>
        <v>951.7000000000007</v>
      </c>
      <c r="H21" s="61">
        <f t="shared" si="1"/>
        <v>104.30124924693112</v>
      </c>
    </row>
    <row r="22" spans="1:8" ht="56.25">
      <c r="A22" s="23" t="s">
        <v>27</v>
      </c>
      <c r="B22" s="24" t="s">
        <v>28</v>
      </c>
      <c r="C22" s="25">
        <v>4380000</v>
      </c>
      <c r="D22" s="25">
        <v>4566955.23</v>
      </c>
      <c r="E22" s="61">
        <f t="shared" si="3"/>
        <v>104.26838424657537</v>
      </c>
      <c r="F22" s="25">
        <v>4522727.87</v>
      </c>
      <c r="G22" s="25">
        <f t="shared" si="0"/>
        <v>44227.360000000335</v>
      </c>
      <c r="H22" s="61">
        <f t="shared" si="1"/>
        <v>100.97789124774381</v>
      </c>
    </row>
    <row r="23" spans="1:8" ht="56.25">
      <c r="A23" s="23" t="s">
        <v>29</v>
      </c>
      <c r="B23" s="24" t="s">
        <v>30</v>
      </c>
      <c r="C23" s="25">
        <v>-400000</v>
      </c>
      <c r="D23" s="25">
        <v>-481072.23</v>
      </c>
      <c r="E23" s="61">
        <f>D23/C23*100</f>
        <v>120.2680575</v>
      </c>
      <c r="F23" s="25">
        <v>-469959.27</v>
      </c>
      <c r="G23" s="25">
        <f t="shared" si="0"/>
        <v>-11112.959999999963</v>
      </c>
      <c r="H23" s="61">
        <f aca="true" t="shared" si="4" ref="H23:H35">D23/F23*100</f>
        <v>102.364664495287</v>
      </c>
    </row>
    <row r="24" spans="1:8" ht="12.75">
      <c r="A24" s="3" t="s">
        <v>31</v>
      </c>
      <c r="B24" s="20" t="s">
        <v>32</v>
      </c>
      <c r="C24" s="5">
        <v>2250641.66</v>
      </c>
      <c r="D24" s="5">
        <v>2099985.41</v>
      </c>
      <c r="E24" s="53">
        <f t="shared" si="3"/>
        <v>93.30607565488678</v>
      </c>
      <c r="F24" s="5">
        <v>2706821.96</v>
      </c>
      <c r="G24" s="5">
        <f t="shared" si="0"/>
        <v>-606836.5499999998</v>
      </c>
      <c r="H24" s="53">
        <f t="shared" si="4"/>
        <v>77.58121668260738</v>
      </c>
    </row>
    <row r="25" spans="1:8" ht="25.5">
      <c r="A25" s="21" t="s">
        <v>257</v>
      </c>
      <c r="B25" s="106" t="s">
        <v>258</v>
      </c>
      <c r="C25" s="37">
        <v>1439941.66</v>
      </c>
      <c r="D25" s="37">
        <v>1418176.21</v>
      </c>
      <c r="E25" s="54">
        <f t="shared" si="3"/>
        <v>98.48844917786461</v>
      </c>
      <c r="F25" s="37">
        <v>1235891.43</v>
      </c>
      <c r="G25" s="37">
        <f t="shared" si="0"/>
        <v>182284.78000000003</v>
      </c>
      <c r="H25" s="54">
        <f t="shared" si="4"/>
        <v>114.74925511863125</v>
      </c>
    </row>
    <row r="26" spans="1:8" ht="25.5">
      <c r="A26" s="21" t="s">
        <v>259</v>
      </c>
      <c r="B26" s="106" t="s">
        <v>261</v>
      </c>
      <c r="C26" s="37">
        <v>759940.62</v>
      </c>
      <c r="D26" s="37">
        <v>750915.92</v>
      </c>
      <c r="E26" s="54">
        <f t="shared" si="3"/>
        <v>98.81244668826888</v>
      </c>
      <c r="F26" s="37">
        <v>657786</v>
      </c>
      <c r="G26" s="37">
        <f t="shared" si="0"/>
        <v>93129.92000000004</v>
      </c>
      <c r="H26" s="54">
        <f t="shared" si="4"/>
        <v>114.15808788876627</v>
      </c>
    </row>
    <row r="27" spans="1:8" ht="25.5">
      <c r="A27" s="21" t="s">
        <v>412</v>
      </c>
      <c r="B27" s="106" t="s">
        <v>261</v>
      </c>
      <c r="C27" s="37">
        <v>760000</v>
      </c>
      <c r="D27" s="37">
        <v>750975.3</v>
      </c>
      <c r="E27" s="54">
        <f aca="true" t="shared" si="5" ref="E27:E32">D27/C27*100</f>
        <v>98.81253947368421</v>
      </c>
      <c r="F27" s="37">
        <v>657857.01</v>
      </c>
      <c r="G27" s="37">
        <f aca="true" t="shared" si="6" ref="G27:G32">D27-F27</f>
        <v>93118.29000000004</v>
      </c>
      <c r="H27" s="54">
        <f>D27/F27*100</f>
        <v>114.15479178370389</v>
      </c>
    </row>
    <row r="28" spans="1:8" ht="38.25">
      <c r="A28" s="21" t="s">
        <v>260</v>
      </c>
      <c r="B28" s="106" t="s">
        <v>262</v>
      </c>
      <c r="C28" s="37">
        <v>-59.38</v>
      </c>
      <c r="D28" s="37">
        <v>-59.38</v>
      </c>
      <c r="E28" s="54">
        <f t="shared" si="5"/>
        <v>100</v>
      </c>
      <c r="F28" s="37">
        <v>-71.01</v>
      </c>
      <c r="G28" s="37">
        <f t="shared" si="6"/>
        <v>11.630000000000003</v>
      </c>
      <c r="H28" s="54">
        <f t="shared" si="4"/>
        <v>83.62202506689198</v>
      </c>
    </row>
    <row r="29" spans="1:8" ht="38.25">
      <c r="A29" s="21" t="s">
        <v>263</v>
      </c>
      <c r="B29" s="106" t="s">
        <v>264</v>
      </c>
      <c r="C29" s="37">
        <v>680000.22</v>
      </c>
      <c r="D29" s="37">
        <v>667259.47</v>
      </c>
      <c r="E29" s="54">
        <f t="shared" si="5"/>
        <v>98.12636090029501</v>
      </c>
      <c r="F29" s="37">
        <v>578128.76</v>
      </c>
      <c r="G29" s="37">
        <f t="shared" si="6"/>
        <v>89130.70999999996</v>
      </c>
      <c r="H29" s="54">
        <f t="shared" si="4"/>
        <v>115.41710362238335</v>
      </c>
    </row>
    <row r="30" spans="1:8" s="86" customFormat="1" ht="45">
      <c r="A30" s="27" t="s">
        <v>265</v>
      </c>
      <c r="B30" s="107" t="s">
        <v>266</v>
      </c>
      <c r="C30" s="25">
        <v>680000</v>
      </c>
      <c r="D30" s="25">
        <v>667258.18</v>
      </c>
      <c r="E30" s="61">
        <f t="shared" si="5"/>
        <v>98.12620294117647</v>
      </c>
      <c r="F30" s="25">
        <v>578146.02</v>
      </c>
      <c r="G30" s="25">
        <f t="shared" si="6"/>
        <v>89112.16000000003</v>
      </c>
      <c r="H30" s="61">
        <f t="shared" si="4"/>
        <v>115.41343482741611</v>
      </c>
    </row>
    <row r="31" spans="1:8" s="85" customFormat="1" ht="39.75" customHeight="1">
      <c r="A31" s="9" t="s">
        <v>293</v>
      </c>
      <c r="B31" s="109" t="s">
        <v>294</v>
      </c>
      <c r="C31" s="11">
        <v>0.22</v>
      </c>
      <c r="D31" s="11">
        <v>1.29</v>
      </c>
      <c r="E31" s="55">
        <f t="shared" si="5"/>
        <v>586.3636363636364</v>
      </c>
      <c r="F31" s="11">
        <v>-17.26</v>
      </c>
      <c r="G31" s="11">
        <f t="shared" si="6"/>
        <v>18.55</v>
      </c>
      <c r="H31" s="55">
        <f t="shared" si="4"/>
        <v>-7.4739281575898024</v>
      </c>
    </row>
    <row r="32" spans="1:8" s="85" customFormat="1" ht="36">
      <c r="A32" s="9" t="s">
        <v>295</v>
      </c>
      <c r="B32" s="109" t="s">
        <v>296</v>
      </c>
      <c r="C32" s="11">
        <v>0.82</v>
      </c>
      <c r="D32" s="11">
        <v>0.82</v>
      </c>
      <c r="E32" s="55">
        <f t="shared" si="5"/>
        <v>100</v>
      </c>
      <c r="F32" s="11">
        <v>-23.33</v>
      </c>
      <c r="G32" s="11">
        <f t="shared" si="6"/>
        <v>24.15</v>
      </c>
      <c r="H32" s="55">
        <f t="shared" si="4"/>
        <v>-3.5147878268324044</v>
      </c>
    </row>
    <row r="33" spans="1:8" ht="16.5" customHeight="1">
      <c r="A33" s="21" t="s">
        <v>33</v>
      </c>
      <c r="B33" s="63" t="s">
        <v>34</v>
      </c>
      <c r="C33" s="11">
        <v>10700</v>
      </c>
      <c r="D33" s="11">
        <v>10651.4</v>
      </c>
      <c r="E33" s="55">
        <f t="shared" si="3"/>
        <v>99.54579439252336</v>
      </c>
      <c r="F33" s="11">
        <v>44419.39</v>
      </c>
      <c r="G33" s="11">
        <f t="shared" si="0"/>
        <v>-33767.99</v>
      </c>
      <c r="H33" s="55">
        <f t="shared" si="4"/>
        <v>23.97916765628704</v>
      </c>
    </row>
    <row r="34" spans="1:9" ht="15" customHeight="1">
      <c r="A34" s="23" t="s">
        <v>35</v>
      </c>
      <c r="B34" s="64" t="s">
        <v>36</v>
      </c>
      <c r="C34" s="25">
        <v>10700</v>
      </c>
      <c r="D34" s="25">
        <v>10651.4</v>
      </c>
      <c r="E34" s="61">
        <f t="shared" si="3"/>
        <v>99.54579439252336</v>
      </c>
      <c r="F34" s="25">
        <v>44482.08</v>
      </c>
      <c r="G34" s="25">
        <f t="shared" si="0"/>
        <v>-33830.68</v>
      </c>
      <c r="H34" s="61">
        <f t="shared" si="4"/>
        <v>23.945373058094404</v>
      </c>
      <c r="I34" s="86"/>
    </row>
    <row r="35" spans="1:9" ht="24.75" customHeight="1">
      <c r="A35" s="23" t="s">
        <v>401</v>
      </c>
      <c r="B35" s="64" t="s">
        <v>402</v>
      </c>
      <c r="C35" s="25">
        <v>0</v>
      </c>
      <c r="D35" s="25">
        <v>0</v>
      </c>
      <c r="E35" s="61">
        <v>0</v>
      </c>
      <c r="F35" s="25">
        <v>-62.69</v>
      </c>
      <c r="G35" s="25">
        <f t="shared" si="0"/>
        <v>62.69</v>
      </c>
      <c r="H35" s="61">
        <f t="shared" si="4"/>
        <v>0</v>
      </c>
      <c r="I35" s="86"/>
    </row>
    <row r="36" spans="1:8" ht="12.75">
      <c r="A36" s="21" t="s">
        <v>37</v>
      </c>
      <c r="B36" s="10" t="s">
        <v>38</v>
      </c>
      <c r="C36" s="11">
        <v>500000</v>
      </c>
      <c r="D36" s="11">
        <v>477337.25</v>
      </c>
      <c r="E36" s="55">
        <f t="shared" si="3"/>
        <v>95.46745</v>
      </c>
      <c r="F36" s="11">
        <v>1002124.61</v>
      </c>
      <c r="G36" s="25">
        <f t="shared" si="0"/>
        <v>-524787.36</v>
      </c>
      <c r="H36" s="55">
        <f aca="true" t="shared" si="7" ref="H36:H45">D36/F36*100</f>
        <v>47.63252446220236</v>
      </c>
    </row>
    <row r="37" spans="1:9" ht="12.75">
      <c r="A37" s="23" t="s">
        <v>39</v>
      </c>
      <c r="B37" s="24" t="s">
        <v>38</v>
      </c>
      <c r="C37" s="25">
        <v>500000</v>
      </c>
      <c r="D37" s="25">
        <v>477337.25</v>
      </c>
      <c r="E37" s="61">
        <f t="shared" si="3"/>
        <v>95.46745</v>
      </c>
      <c r="F37" s="25">
        <v>1002124.62</v>
      </c>
      <c r="G37" s="25">
        <f t="shared" si="0"/>
        <v>-524787.37</v>
      </c>
      <c r="H37" s="61">
        <f t="shared" si="7"/>
        <v>47.63252398688698</v>
      </c>
      <c r="I37" s="86"/>
    </row>
    <row r="38" spans="1:9" ht="24">
      <c r="A38" s="21" t="s">
        <v>189</v>
      </c>
      <c r="B38" s="10" t="s">
        <v>191</v>
      </c>
      <c r="C38" s="11">
        <v>300000</v>
      </c>
      <c r="D38" s="11">
        <v>193820.55</v>
      </c>
      <c r="E38" s="11">
        <f>D38/C38*100</f>
        <v>64.60685</v>
      </c>
      <c r="F38" s="11">
        <v>424386.52</v>
      </c>
      <c r="G38" s="11">
        <f t="shared" si="0"/>
        <v>-230565.97000000003</v>
      </c>
      <c r="H38" s="11">
        <f t="shared" si="7"/>
        <v>45.67076023055586</v>
      </c>
      <c r="I38" s="86"/>
    </row>
    <row r="39" spans="1:9" ht="24.75" customHeight="1">
      <c r="A39" s="27" t="s">
        <v>190</v>
      </c>
      <c r="B39" s="24" t="s">
        <v>192</v>
      </c>
      <c r="C39" s="25">
        <v>300000</v>
      </c>
      <c r="D39" s="25">
        <v>193820.55</v>
      </c>
      <c r="E39" s="61">
        <f aca="true" t="shared" si="8" ref="E39:E45">D39/C39*100</f>
        <v>64.60685</v>
      </c>
      <c r="F39" s="25">
        <v>424386.52</v>
      </c>
      <c r="G39" s="25">
        <f t="shared" si="0"/>
        <v>-230565.97000000003</v>
      </c>
      <c r="H39" s="61">
        <f t="shared" si="7"/>
        <v>45.67076023055586</v>
      </c>
      <c r="I39" s="86"/>
    </row>
    <row r="40" spans="1:9" ht="21.75">
      <c r="A40" s="90" t="s">
        <v>194</v>
      </c>
      <c r="B40" s="89" t="s">
        <v>195</v>
      </c>
      <c r="C40" s="87">
        <v>2400000</v>
      </c>
      <c r="D40" s="87">
        <v>2643593</v>
      </c>
      <c r="E40" s="88">
        <f t="shared" si="8"/>
        <v>110.14970833333334</v>
      </c>
      <c r="F40" s="87">
        <v>1661213.18</v>
      </c>
      <c r="G40" s="87">
        <f t="shared" si="0"/>
        <v>982379.8200000001</v>
      </c>
      <c r="H40" s="88">
        <f t="shared" si="7"/>
        <v>159.13628857676173</v>
      </c>
      <c r="I40" s="86"/>
    </row>
    <row r="41" spans="1:9" ht="12.75">
      <c r="A41" s="27" t="s">
        <v>196</v>
      </c>
      <c r="B41" s="24" t="s">
        <v>197</v>
      </c>
      <c r="C41" s="25">
        <v>2400000</v>
      </c>
      <c r="D41" s="25">
        <v>2643593</v>
      </c>
      <c r="E41" s="61">
        <f t="shared" si="8"/>
        <v>110.14970833333334</v>
      </c>
      <c r="F41" s="25">
        <v>1661213.18</v>
      </c>
      <c r="G41" s="25">
        <f t="shared" si="0"/>
        <v>982379.8200000001</v>
      </c>
      <c r="H41" s="61">
        <f t="shared" si="7"/>
        <v>159.13628857676173</v>
      </c>
      <c r="I41" s="86"/>
    </row>
    <row r="42" spans="1:9" ht="12.75">
      <c r="A42" s="27" t="s">
        <v>198</v>
      </c>
      <c r="B42" s="24" t="s">
        <v>199</v>
      </c>
      <c r="C42" s="25">
        <v>2400000</v>
      </c>
      <c r="D42" s="25">
        <v>2643593</v>
      </c>
      <c r="E42" s="61">
        <f t="shared" si="8"/>
        <v>110.14970833333334</v>
      </c>
      <c r="F42" s="25">
        <v>1661213.18</v>
      </c>
      <c r="G42" s="25">
        <f t="shared" si="0"/>
        <v>982379.8200000001</v>
      </c>
      <c r="H42" s="61">
        <f t="shared" si="7"/>
        <v>159.13628857676173</v>
      </c>
      <c r="I42" s="86"/>
    </row>
    <row r="43" spans="1:8" ht="12.75">
      <c r="A43" s="3" t="s">
        <v>40</v>
      </c>
      <c r="B43" s="20" t="s">
        <v>41</v>
      </c>
      <c r="C43" s="5">
        <v>600000</v>
      </c>
      <c r="D43" s="5">
        <v>572763.51</v>
      </c>
      <c r="E43" s="5">
        <f t="shared" si="8"/>
        <v>95.460585</v>
      </c>
      <c r="F43" s="5">
        <v>627976.03</v>
      </c>
      <c r="G43" s="5">
        <f t="shared" si="0"/>
        <v>-55212.52000000002</v>
      </c>
      <c r="H43" s="53">
        <f t="shared" si="7"/>
        <v>91.20786186695693</v>
      </c>
    </row>
    <row r="44" spans="1:8" ht="24">
      <c r="A44" s="9" t="s">
        <v>42</v>
      </c>
      <c r="B44" s="22" t="s">
        <v>43</v>
      </c>
      <c r="C44" s="11">
        <v>600000</v>
      </c>
      <c r="D44" s="11">
        <v>572763.51</v>
      </c>
      <c r="E44" s="54">
        <f t="shared" si="8"/>
        <v>95.460585</v>
      </c>
      <c r="F44" s="11">
        <v>627976.03</v>
      </c>
      <c r="G44" s="11">
        <f t="shared" si="0"/>
        <v>-55212.52000000002</v>
      </c>
      <c r="H44" s="54">
        <f t="shared" si="7"/>
        <v>91.20786186695693</v>
      </c>
    </row>
    <row r="45" spans="1:8" ht="33.75">
      <c r="A45" s="27" t="s">
        <v>44</v>
      </c>
      <c r="B45" s="24" t="s">
        <v>45</v>
      </c>
      <c r="C45" s="25">
        <v>600000</v>
      </c>
      <c r="D45" s="25">
        <v>572763.51</v>
      </c>
      <c r="E45" s="61">
        <f t="shared" si="8"/>
        <v>95.460585</v>
      </c>
      <c r="F45" s="25">
        <v>627976.03</v>
      </c>
      <c r="G45" s="25">
        <f t="shared" si="0"/>
        <v>-55212.52000000002</v>
      </c>
      <c r="H45" s="61">
        <f t="shared" si="7"/>
        <v>91.20786186695693</v>
      </c>
    </row>
    <row r="46" spans="1:8" ht="18" customHeight="1" hidden="1">
      <c r="A46" s="65"/>
      <c r="B46" s="66"/>
      <c r="C46" s="11"/>
      <c r="D46" s="11"/>
      <c r="E46" s="54"/>
      <c r="F46" s="11"/>
      <c r="G46" s="11"/>
      <c r="H46" s="54"/>
    </row>
    <row r="47" spans="1:8" s="113" customFormat="1" ht="40.5" customHeight="1">
      <c r="A47" s="114" t="s">
        <v>301</v>
      </c>
      <c r="B47" s="111" t="s">
        <v>302</v>
      </c>
      <c r="C47" s="112">
        <v>-23161.71</v>
      </c>
      <c r="D47" s="112">
        <v>-23161.71</v>
      </c>
      <c r="E47" s="53">
        <f aca="true" t="shared" si="9" ref="E47:E60">D47/C47*100</f>
        <v>100</v>
      </c>
      <c r="F47" s="112">
        <v>10526.35</v>
      </c>
      <c r="G47" s="112">
        <f aca="true" t="shared" si="10" ref="G47:G60">D47-F47</f>
        <v>-33688.06</v>
      </c>
      <c r="H47" s="53">
        <f>D47/F47*100</f>
        <v>-220.03552988452788</v>
      </c>
    </row>
    <row r="48" spans="1:8" s="102" customFormat="1" ht="27" customHeight="1">
      <c r="A48" s="110" t="s">
        <v>303</v>
      </c>
      <c r="B48" s="66" t="s">
        <v>304</v>
      </c>
      <c r="C48" s="11">
        <v>-2496</v>
      </c>
      <c r="D48" s="11">
        <v>-2496</v>
      </c>
      <c r="E48" s="54">
        <f t="shared" si="9"/>
        <v>100</v>
      </c>
      <c r="F48" s="11">
        <v>-113.91</v>
      </c>
      <c r="G48" s="11">
        <f t="shared" si="10"/>
        <v>-2382.09</v>
      </c>
      <c r="H48" s="54">
        <f>D48/F48*100</f>
        <v>2191.2035817750857</v>
      </c>
    </row>
    <row r="49" spans="1:8" s="102" customFormat="1" ht="38.25" customHeight="1">
      <c r="A49" s="116" t="s">
        <v>311</v>
      </c>
      <c r="B49" s="66" t="s">
        <v>312</v>
      </c>
      <c r="C49" s="11">
        <v>-2496</v>
      </c>
      <c r="D49" s="11">
        <v>-2496</v>
      </c>
      <c r="E49" s="54">
        <f t="shared" si="9"/>
        <v>100</v>
      </c>
      <c r="F49" s="11">
        <v>-113.91</v>
      </c>
      <c r="G49" s="11">
        <f t="shared" si="10"/>
        <v>-2382.09</v>
      </c>
      <c r="H49" s="54">
        <f>D49/F49*100</f>
        <v>2191.2035817750857</v>
      </c>
    </row>
    <row r="50" spans="1:8" s="102" customFormat="1" ht="15.75" customHeight="1">
      <c r="A50" s="110" t="s">
        <v>314</v>
      </c>
      <c r="B50" s="66" t="s">
        <v>313</v>
      </c>
      <c r="C50" s="11">
        <v>-1</v>
      </c>
      <c r="D50" s="11">
        <v>-1</v>
      </c>
      <c r="E50" s="54">
        <f t="shared" si="9"/>
        <v>100</v>
      </c>
      <c r="F50" s="11">
        <v>19.42</v>
      </c>
      <c r="G50" s="11">
        <f t="shared" si="10"/>
        <v>-20.42</v>
      </c>
      <c r="H50" s="54">
        <f>D50/F50*100</f>
        <v>-5.1493305870236865</v>
      </c>
    </row>
    <row r="51" spans="1:8" s="102" customFormat="1" ht="15.75" customHeight="1">
      <c r="A51" s="116" t="s">
        <v>315</v>
      </c>
      <c r="B51" s="66" t="s">
        <v>316</v>
      </c>
      <c r="C51" s="11">
        <v>-1</v>
      </c>
      <c r="D51" s="11">
        <v>-1</v>
      </c>
      <c r="E51" s="54">
        <f t="shared" si="9"/>
        <v>100</v>
      </c>
      <c r="F51" s="11">
        <v>19.42</v>
      </c>
      <c r="G51" s="11">
        <f t="shared" si="10"/>
        <v>-20.42</v>
      </c>
      <c r="H51" s="54">
        <f>D51/F51*100</f>
        <v>-5.1493305870236865</v>
      </c>
    </row>
    <row r="52" spans="1:8" s="102" customFormat="1" ht="15.75" customHeight="1">
      <c r="A52" s="121" t="s">
        <v>373</v>
      </c>
      <c r="B52" s="122" t="s">
        <v>374</v>
      </c>
      <c r="C52" s="37">
        <v>26.68</v>
      </c>
      <c r="D52" s="37">
        <v>26.68</v>
      </c>
      <c r="E52" s="54">
        <f t="shared" si="9"/>
        <v>100</v>
      </c>
      <c r="F52" s="37">
        <v>0</v>
      </c>
      <c r="G52" s="37">
        <f t="shared" si="10"/>
        <v>26.68</v>
      </c>
      <c r="H52" s="54">
        <v>0</v>
      </c>
    </row>
    <row r="53" spans="1:8" s="86" customFormat="1" ht="15.75" customHeight="1">
      <c r="A53" s="118" t="s">
        <v>375</v>
      </c>
      <c r="B53" s="119" t="s">
        <v>376</v>
      </c>
      <c r="C53" s="25">
        <v>26.68</v>
      </c>
      <c r="D53" s="25">
        <v>26.68</v>
      </c>
      <c r="E53" s="61">
        <f t="shared" si="9"/>
        <v>100</v>
      </c>
      <c r="F53" s="25">
        <v>0</v>
      </c>
      <c r="G53" s="25">
        <f t="shared" si="10"/>
        <v>26.68</v>
      </c>
      <c r="H53" s="61">
        <v>0</v>
      </c>
    </row>
    <row r="54" spans="1:8" s="102" customFormat="1" ht="26.25" customHeight="1">
      <c r="A54" s="116" t="s">
        <v>323</v>
      </c>
      <c r="B54" s="66" t="s">
        <v>324</v>
      </c>
      <c r="C54" s="11">
        <v>-420.39</v>
      </c>
      <c r="D54" s="11">
        <v>-420.39</v>
      </c>
      <c r="E54" s="54">
        <f t="shared" si="9"/>
        <v>100</v>
      </c>
      <c r="F54" s="11">
        <v>440.19</v>
      </c>
      <c r="G54" s="11">
        <f t="shared" si="10"/>
        <v>-860.5799999999999</v>
      </c>
      <c r="H54" s="54">
        <f>D54/F54*100</f>
        <v>-95.50194234307912</v>
      </c>
    </row>
    <row r="55" spans="1:8" s="102" customFormat="1" ht="15.75" customHeight="1">
      <c r="A55" s="116" t="s">
        <v>325</v>
      </c>
      <c r="B55" s="66" t="s">
        <v>326</v>
      </c>
      <c r="C55" s="11">
        <v>-420.39</v>
      </c>
      <c r="D55" s="11">
        <v>-420.39</v>
      </c>
      <c r="E55" s="54">
        <f t="shared" si="9"/>
        <v>100</v>
      </c>
      <c r="F55" s="11">
        <v>440.19</v>
      </c>
      <c r="G55" s="11">
        <f t="shared" si="10"/>
        <v>-860.5799999999999</v>
      </c>
      <c r="H55" s="54">
        <f>D55/F55*100</f>
        <v>-95.50194234307912</v>
      </c>
    </row>
    <row r="56" spans="1:8" s="102" customFormat="1" ht="15.75" customHeight="1">
      <c r="A56" s="116" t="s">
        <v>327</v>
      </c>
      <c r="B56" s="66" t="s">
        <v>328</v>
      </c>
      <c r="C56" s="11">
        <v>-20271</v>
      </c>
      <c r="D56" s="11">
        <v>-20271</v>
      </c>
      <c r="E56" s="54">
        <f t="shared" si="9"/>
        <v>100</v>
      </c>
      <c r="F56" s="11">
        <v>10180.65</v>
      </c>
      <c r="G56" s="11">
        <f t="shared" si="10"/>
        <v>-30451.65</v>
      </c>
      <c r="H56" s="54">
        <f>D56/F56*100</f>
        <v>-199.11302323525513</v>
      </c>
    </row>
    <row r="57" spans="1:8" s="102" customFormat="1" ht="39.75" customHeight="1">
      <c r="A57" s="116" t="s">
        <v>377</v>
      </c>
      <c r="B57" s="66" t="s">
        <v>378</v>
      </c>
      <c r="C57" s="11">
        <v>-11</v>
      </c>
      <c r="D57" s="11">
        <v>-11</v>
      </c>
      <c r="E57" s="54">
        <f t="shared" si="9"/>
        <v>100</v>
      </c>
      <c r="F57" s="11">
        <v>0</v>
      </c>
      <c r="G57" s="11">
        <f t="shared" si="10"/>
        <v>-11</v>
      </c>
      <c r="H57" s="54">
        <v>0</v>
      </c>
    </row>
    <row r="58" spans="1:8" s="102" customFormat="1" ht="53.25" customHeight="1">
      <c r="A58" s="116" t="s">
        <v>379</v>
      </c>
      <c r="B58" s="66" t="s">
        <v>380</v>
      </c>
      <c r="C58" s="11">
        <v>-11</v>
      </c>
      <c r="D58" s="11">
        <v>-11</v>
      </c>
      <c r="E58" s="54">
        <f t="shared" si="9"/>
        <v>100</v>
      </c>
      <c r="F58" s="11">
        <v>0</v>
      </c>
      <c r="G58" s="11">
        <f t="shared" si="10"/>
        <v>-11</v>
      </c>
      <c r="H58" s="54">
        <v>0</v>
      </c>
    </row>
    <row r="59" spans="1:8" s="102" customFormat="1" ht="15.75" customHeight="1">
      <c r="A59" s="116" t="s">
        <v>329</v>
      </c>
      <c r="B59" s="66" t="s">
        <v>340</v>
      </c>
      <c r="C59" s="11">
        <v>-20260</v>
      </c>
      <c r="D59" s="11">
        <v>-20260</v>
      </c>
      <c r="E59" s="54">
        <f t="shared" si="9"/>
        <v>100</v>
      </c>
      <c r="F59" s="11">
        <v>10180.65</v>
      </c>
      <c r="G59" s="11">
        <f t="shared" si="10"/>
        <v>-30440.65</v>
      </c>
      <c r="H59" s="54">
        <f>D59/F59*100</f>
        <v>-199.00497512437812</v>
      </c>
    </row>
    <row r="60" spans="1:8" s="86" customFormat="1" ht="25.5" customHeight="1">
      <c r="A60" s="118" t="s">
        <v>341</v>
      </c>
      <c r="B60" s="119" t="s">
        <v>342</v>
      </c>
      <c r="C60" s="25">
        <v>-20260</v>
      </c>
      <c r="D60" s="25">
        <v>-20260</v>
      </c>
      <c r="E60" s="61">
        <f t="shared" si="9"/>
        <v>100</v>
      </c>
      <c r="F60" s="25">
        <v>10180.65</v>
      </c>
      <c r="G60" s="25">
        <f t="shared" si="10"/>
        <v>-30440.65</v>
      </c>
      <c r="H60" s="61">
        <f>D60/F60*100</f>
        <v>-199.00497512437812</v>
      </c>
    </row>
    <row r="61" spans="1:8" ht="12.75">
      <c r="A61" s="28"/>
      <c r="B61" s="7" t="s">
        <v>46</v>
      </c>
      <c r="C61" s="29">
        <f>C62+C69+C76+C82+C92+C95</f>
        <v>5859715.739999999</v>
      </c>
      <c r="D61" s="29">
        <f>D62+D69+D76+D82+D92+D95</f>
        <v>5578771.510000001</v>
      </c>
      <c r="E61" s="62">
        <f aca="true" t="shared" si="11" ref="E61:E79">D61/C61*100</f>
        <v>95.20549728919106</v>
      </c>
      <c r="F61" s="29">
        <f>F62+F69+F76+F82+F92+F95</f>
        <v>6226669.360000001</v>
      </c>
      <c r="G61" s="29">
        <f aca="true" t="shared" si="12" ref="G61:G85">D61-F61</f>
        <v>-647897.8500000006</v>
      </c>
      <c r="H61" s="62">
        <f aca="true" t="shared" si="13" ref="H61:H82">D61/F61*100</f>
        <v>89.5947927769847</v>
      </c>
    </row>
    <row r="62" spans="1:8" ht="38.25">
      <c r="A62" s="3" t="s">
        <v>47</v>
      </c>
      <c r="B62" s="30" t="s">
        <v>48</v>
      </c>
      <c r="C62" s="5">
        <v>1950000</v>
      </c>
      <c r="D62" s="5">
        <v>1773287.99</v>
      </c>
      <c r="E62" s="53">
        <f t="shared" si="11"/>
        <v>90.93784564102563</v>
      </c>
      <c r="F62" s="5">
        <v>2349924.64</v>
      </c>
      <c r="G62" s="5">
        <f t="shared" si="12"/>
        <v>-576636.6500000001</v>
      </c>
      <c r="H62" s="53">
        <f t="shared" si="13"/>
        <v>75.46148330952434</v>
      </c>
    </row>
    <row r="63" spans="1:8" ht="60">
      <c r="A63" s="9" t="s">
        <v>49</v>
      </c>
      <c r="B63" s="19" t="s">
        <v>50</v>
      </c>
      <c r="C63" s="11">
        <v>1950000</v>
      </c>
      <c r="D63" s="11">
        <v>1773287.99</v>
      </c>
      <c r="E63" s="54">
        <f t="shared" si="11"/>
        <v>90.93784564102563</v>
      </c>
      <c r="F63" s="11">
        <v>2349924.64</v>
      </c>
      <c r="G63" s="11">
        <f t="shared" si="12"/>
        <v>-576636.6500000001</v>
      </c>
      <c r="H63" s="54">
        <f t="shared" si="13"/>
        <v>75.46148330952434</v>
      </c>
    </row>
    <row r="64" spans="1:8" ht="45">
      <c r="A64" s="26" t="s">
        <v>51</v>
      </c>
      <c r="B64" s="13" t="s">
        <v>52</v>
      </c>
      <c r="C64" s="14">
        <v>1950000</v>
      </c>
      <c r="D64" s="14">
        <v>1773287.99</v>
      </c>
      <c r="E64" s="56">
        <f t="shared" si="11"/>
        <v>90.93784564102563</v>
      </c>
      <c r="F64" s="14">
        <v>2213880.32</v>
      </c>
      <c r="G64" s="14">
        <f t="shared" si="12"/>
        <v>-440592.32999999984</v>
      </c>
      <c r="H64" s="56">
        <f t="shared" si="13"/>
        <v>80.09863830398926</v>
      </c>
    </row>
    <row r="65" spans="1:8" ht="58.5" customHeight="1">
      <c r="A65" s="26" t="s">
        <v>185</v>
      </c>
      <c r="B65" s="82" t="s">
        <v>186</v>
      </c>
      <c r="C65" s="14">
        <v>1500000</v>
      </c>
      <c r="D65" s="14">
        <v>1463863.58</v>
      </c>
      <c r="E65" s="56">
        <f t="shared" si="11"/>
        <v>97.59090533333334</v>
      </c>
      <c r="F65" s="14">
        <v>1282751.93</v>
      </c>
      <c r="G65" s="14">
        <f t="shared" si="12"/>
        <v>181111.65000000014</v>
      </c>
      <c r="H65" s="56">
        <f t="shared" si="13"/>
        <v>114.11899259430467</v>
      </c>
    </row>
    <row r="66" spans="1:8" ht="60" customHeight="1">
      <c r="A66" s="27" t="s">
        <v>53</v>
      </c>
      <c r="B66" s="24" t="s">
        <v>54</v>
      </c>
      <c r="C66" s="25">
        <v>450000</v>
      </c>
      <c r="D66" s="25">
        <v>309424.41</v>
      </c>
      <c r="E66" s="61">
        <f t="shared" si="11"/>
        <v>68.76097999999999</v>
      </c>
      <c r="F66" s="25">
        <v>931128.39</v>
      </c>
      <c r="G66" s="25">
        <f t="shared" si="12"/>
        <v>-621703.98</v>
      </c>
      <c r="H66" s="61">
        <f t="shared" si="13"/>
        <v>33.23112186494496</v>
      </c>
    </row>
    <row r="67" spans="1:8" ht="60">
      <c r="A67" s="9" t="s">
        <v>55</v>
      </c>
      <c r="B67" s="19" t="s">
        <v>56</v>
      </c>
      <c r="C67" s="11">
        <v>0</v>
      </c>
      <c r="D67" s="11">
        <v>0</v>
      </c>
      <c r="E67" s="55">
        <v>0</v>
      </c>
      <c r="F67" s="11">
        <v>136044.32</v>
      </c>
      <c r="G67" s="11">
        <f t="shared" si="12"/>
        <v>-136044.32</v>
      </c>
      <c r="H67" s="55">
        <f>D67/F67*100</f>
        <v>0</v>
      </c>
    </row>
    <row r="68" spans="1:8" ht="45">
      <c r="A68" s="27" t="s">
        <v>57</v>
      </c>
      <c r="B68" s="24" t="s">
        <v>58</v>
      </c>
      <c r="C68" s="25">
        <v>0</v>
      </c>
      <c r="D68" s="25">
        <v>0</v>
      </c>
      <c r="E68" s="54">
        <v>0</v>
      </c>
      <c r="F68" s="25">
        <v>136044.32</v>
      </c>
      <c r="G68" s="25">
        <f t="shared" si="12"/>
        <v>-136044.32</v>
      </c>
      <c r="H68" s="54">
        <f>D68/F68*100</f>
        <v>0</v>
      </c>
    </row>
    <row r="69" spans="1:8" ht="27" customHeight="1">
      <c r="A69" s="3" t="s">
        <v>59</v>
      </c>
      <c r="B69" s="30" t="s">
        <v>60</v>
      </c>
      <c r="C69" s="5">
        <v>7880</v>
      </c>
      <c r="D69" s="5">
        <v>7838.7</v>
      </c>
      <c r="E69" s="53">
        <f t="shared" si="11"/>
        <v>99.4758883248731</v>
      </c>
      <c r="F69" s="5">
        <v>12417.2</v>
      </c>
      <c r="G69" s="5">
        <f t="shared" si="12"/>
        <v>-4578.500000000001</v>
      </c>
      <c r="H69" s="53">
        <f t="shared" si="13"/>
        <v>63.127758270785684</v>
      </c>
    </row>
    <row r="70" spans="1:8" ht="12.75">
      <c r="A70" s="9" t="s">
        <v>61</v>
      </c>
      <c r="B70" s="22" t="s">
        <v>62</v>
      </c>
      <c r="C70" s="11">
        <v>7880</v>
      </c>
      <c r="D70" s="11">
        <v>7838.7</v>
      </c>
      <c r="E70" s="54">
        <f t="shared" si="11"/>
        <v>99.4758883248731</v>
      </c>
      <c r="F70" s="11">
        <v>12417.2</v>
      </c>
      <c r="G70" s="11">
        <f t="shared" si="12"/>
        <v>-4578.500000000001</v>
      </c>
      <c r="H70" s="54">
        <f t="shared" si="13"/>
        <v>63.127758270785684</v>
      </c>
    </row>
    <row r="71" spans="1:8" ht="22.5">
      <c r="A71" s="23" t="s">
        <v>63</v>
      </c>
      <c r="B71" s="24" t="s">
        <v>64</v>
      </c>
      <c r="C71" s="25">
        <v>4180</v>
      </c>
      <c r="D71" s="25">
        <v>4172.19</v>
      </c>
      <c r="E71" s="61">
        <f t="shared" si="11"/>
        <v>99.81315789473683</v>
      </c>
      <c r="F71" s="25">
        <v>3774.62</v>
      </c>
      <c r="G71" s="25">
        <f t="shared" si="12"/>
        <v>397.5699999999997</v>
      </c>
      <c r="H71" s="61">
        <f t="shared" si="13"/>
        <v>110.5327158760352</v>
      </c>
    </row>
    <row r="72" spans="1:8" ht="12.75">
      <c r="A72" s="58" t="s">
        <v>120</v>
      </c>
      <c r="B72" s="59" t="s">
        <v>119</v>
      </c>
      <c r="C72" s="25">
        <v>100</v>
      </c>
      <c r="D72" s="25">
        <v>97.9</v>
      </c>
      <c r="E72" s="61">
        <f t="shared" si="11"/>
        <v>97.9</v>
      </c>
      <c r="F72" s="25">
        <v>1360.13</v>
      </c>
      <c r="G72" s="25">
        <f>D72-F72</f>
        <v>-1262.23</v>
      </c>
      <c r="H72" s="61">
        <f>D72/F72*100</f>
        <v>7.197841382808996</v>
      </c>
    </row>
    <row r="73" spans="1:8" ht="12.75">
      <c r="A73" s="23" t="s">
        <v>65</v>
      </c>
      <c r="B73" s="24" t="s">
        <v>66</v>
      </c>
      <c r="C73" s="25">
        <v>3600</v>
      </c>
      <c r="D73" s="25">
        <v>3568.61</v>
      </c>
      <c r="E73" s="61">
        <f t="shared" si="11"/>
        <v>99.12805555555556</v>
      </c>
      <c r="F73" s="25">
        <v>7282.45</v>
      </c>
      <c r="G73" s="25">
        <f>D73-F73</f>
        <v>-3713.8399999999997</v>
      </c>
      <c r="H73" s="61">
        <f t="shared" si="13"/>
        <v>49.00287677910594</v>
      </c>
    </row>
    <row r="74" spans="1:8" ht="12.75">
      <c r="A74" s="23" t="s">
        <v>211</v>
      </c>
      <c r="B74" s="24" t="s">
        <v>212</v>
      </c>
      <c r="C74" s="25">
        <v>3600</v>
      </c>
      <c r="D74" s="25">
        <v>3568.61</v>
      </c>
      <c r="E74" s="61">
        <f t="shared" si="11"/>
        <v>99.12805555555556</v>
      </c>
      <c r="F74" s="25">
        <v>7344.65</v>
      </c>
      <c r="G74" s="25">
        <f>D74-F74</f>
        <v>-3776.0399999999995</v>
      </c>
      <c r="H74" s="61">
        <f t="shared" si="13"/>
        <v>48.58788369765748</v>
      </c>
    </row>
    <row r="75" spans="1:8" ht="12.75">
      <c r="A75" s="23" t="s">
        <v>213</v>
      </c>
      <c r="B75" s="24" t="s">
        <v>214</v>
      </c>
      <c r="C75" s="25">
        <v>0</v>
      </c>
      <c r="D75" s="25">
        <v>0</v>
      </c>
      <c r="E75" s="61">
        <v>0</v>
      </c>
      <c r="F75" s="25">
        <v>-62.2</v>
      </c>
      <c r="G75" s="25">
        <f>D75-F75</f>
        <v>62.2</v>
      </c>
      <c r="H75" s="61">
        <v>0</v>
      </c>
    </row>
    <row r="76" spans="1:8" ht="25.5">
      <c r="A76" s="15" t="s">
        <v>67</v>
      </c>
      <c r="B76" s="16" t="s">
        <v>68</v>
      </c>
      <c r="C76" s="5">
        <v>2698921.94</v>
      </c>
      <c r="D76" s="5">
        <v>2571344.05</v>
      </c>
      <c r="E76" s="53">
        <f t="shared" si="11"/>
        <v>95.27300556162065</v>
      </c>
      <c r="F76" s="5">
        <v>2111625.21</v>
      </c>
      <c r="G76" s="5">
        <f t="shared" si="12"/>
        <v>459718.83999999985</v>
      </c>
      <c r="H76" s="53">
        <f t="shared" si="13"/>
        <v>121.7708539291402</v>
      </c>
    </row>
    <row r="77" spans="1:8" ht="12.75">
      <c r="A77" s="18" t="s">
        <v>69</v>
      </c>
      <c r="B77" s="19" t="s">
        <v>70</v>
      </c>
      <c r="C77" s="11">
        <v>2424291.94</v>
      </c>
      <c r="D77" s="11">
        <v>2339419.6</v>
      </c>
      <c r="E77" s="54">
        <f t="shared" si="11"/>
        <v>96.49908748201341</v>
      </c>
      <c r="F77" s="11">
        <v>1777189.65</v>
      </c>
      <c r="G77" s="11">
        <f t="shared" si="12"/>
        <v>562229.9500000002</v>
      </c>
      <c r="H77" s="54">
        <f t="shared" si="13"/>
        <v>131.63590053543246</v>
      </c>
    </row>
    <row r="78" spans="1:8" ht="12.75">
      <c r="A78" s="12" t="s">
        <v>71</v>
      </c>
      <c r="B78" s="13" t="s">
        <v>72</v>
      </c>
      <c r="C78" s="14">
        <v>2424291.94</v>
      </c>
      <c r="D78" s="14">
        <v>2339419.6</v>
      </c>
      <c r="E78" s="56">
        <f t="shared" si="11"/>
        <v>96.49908748201341</v>
      </c>
      <c r="F78" s="14">
        <v>1777189.65</v>
      </c>
      <c r="G78" s="14">
        <f t="shared" si="12"/>
        <v>562229.9500000002</v>
      </c>
      <c r="H78" s="56">
        <f t="shared" si="13"/>
        <v>131.63590053543246</v>
      </c>
    </row>
    <row r="79" spans="1:8" ht="22.5">
      <c r="A79" s="23" t="s">
        <v>73</v>
      </c>
      <c r="B79" s="24" t="s">
        <v>74</v>
      </c>
      <c r="C79" s="25">
        <v>2424291.94</v>
      </c>
      <c r="D79" s="25">
        <v>2339419.6</v>
      </c>
      <c r="E79" s="61">
        <f t="shared" si="11"/>
        <v>96.49908748201341</v>
      </c>
      <c r="F79" s="25">
        <v>1777189.65</v>
      </c>
      <c r="G79" s="25">
        <f t="shared" si="12"/>
        <v>562229.9500000002</v>
      </c>
      <c r="H79" s="61">
        <f t="shared" si="13"/>
        <v>131.63590053543246</v>
      </c>
    </row>
    <row r="80" spans="1:8" s="85" customFormat="1" ht="12">
      <c r="A80" s="18" t="s">
        <v>242</v>
      </c>
      <c r="B80" s="19" t="s">
        <v>243</v>
      </c>
      <c r="C80" s="11">
        <v>274630</v>
      </c>
      <c r="D80" s="11">
        <v>231924.45</v>
      </c>
      <c r="E80" s="55">
        <f>D80/C80*100</f>
        <v>84.4497869861268</v>
      </c>
      <c r="F80" s="104">
        <v>334435.56</v>
      </c>
      <c r="G80" s="11">
        <f>D80-F80</f>
        <v>-102511.10999999999</v>
      </c>
      <c r="H80" s="55">
        <f>D80/F80*100</f>
        <v>69.34802327838582</v>
      </c>
    </row>
    <row r="81" spans="1:8" ht="24" customHeight="1">
      <c r="A81" s="23" t="s">
        <v>244</v>
      </c>
      <c r="B81" s="24" t="s">
        <v>245</v>
      </c>
      <c r="C81" s="25">
        <v>274630</v>
      </c>
      <c r="D81" s="25">
        <v>231924.45</v>
      </c>
      <c r="E81" s="61">
        <f>D81/C81*100</f>
        <v>84.4497869861268</v>
      </c>
      <c r="F81" s="105">
        <v>334435.56</v>
      </c>
      <c r="G81" s="25">
        <f>D81-F81</f>
        <v>-102511.10999999999</v>
      </c>
      <c r="H81" s="61">
        <f>D81/F81*100</f>
        <v>69.34802327838582</v>
      </c>
    </row>
    <row r="82" spans="1:8" ht="25.5">
      <c r="A82" s="3" t="s">
        <v>76</v>
      </c>
      <c r="B82" s="20" t="s">
        <v>77</v>
      </c>
      <c r="C82" s="5">
        <v>708000</v>
      </c>
      <c r="D82" s="5">
        <v>744947.23</v>
      </c>
      <c r="E82" s="53">
        <f>D82/C82*100</f>
        <v>105.21853531073447</v>
      </c>
      <c r="F82" s="5">
        <v>1496223.58</v>
      </c>
      <c r="G82" s="5">
        <f t="shared" si="12"/>
        <v>-751276.3500000001</v>
      </c>
      <c r="H82" s="53">
        <f t="shared" si="13"/>
        <v>49.788496850183314</v>
      </c>
    </row>
    <row r="83" spans="1:8" ht="59.25" customHeight="1">
      <c r="A83" s="9" t="s">
        <v>78</v>
      </c>
      <c r="B83" s="19" t="s">
        <v>79</v>
      </c>
      <c r="C83" s="11">
        <v>0</v>
      </c>
      <c r="D83" s="11">
        <v>0</v>
      </c>
      <c r="E83" s="54">
        <v>0</v>
      </c>
      <c r="F83" s="11">
        <v>611854.67</v>
      </c>
      <c r="G83" s="11">
        <f t="shared" si="12"/>
        <v>-611854.67</v>
      </c>
      <c r="H83" s="54">
        <v>0</v>
      </c>
    </row>
    <row r="84" spans="1:8" ht="72" customHeight="1">
      <c r="A84" s="26" t="s">
        <v>80</v>
      </c>
      <c r="B84" s="19" t="s">
        <v>81</v>
      </c>
      <c r="C84" s="14">
        <v>0</v>
      </c>
      <c r="D84" s="14">
        <v>0</v>
      </c>
      <c r="E84" s="54">
        <v>0</v>
      </c>
      <c r="F84" s="14">
        <v>583054.67</v>
      </c>
      <c r="G84" s="14">
        <f t="shared" si="12"/>
        <v>-583054.67</v>
      </c>
      <c r="H84" s="56">
        <v>0</v>
      </c>
    </row>
    <row r="85" spans="1:8" ht="72.75" customHeight="1">
      <c r="A85" s="27" t="s">
        <v>82</v>
      </c>
      <c r="B85" s="91" t="s">
        <v>83</v>
      </c>
      <c r="C85" s="25">
        <v>0</v>
      </c>
      <c r="D85" s="25">
        <v>0</v>
      </c>
      <c r="E85" s="54">
        <v>0</v>
      </c>
      <c r="F85" s="25">
        <v>583054.67</v>
      </c>
      <c r="G85" s="14">
        <f t="shared" si="12"/>
        <v>-583054.67</v>
      </c>
      <c r="H85" s="61">
        <v>0</v>
      </c>
    </row>
    <row r="86" spans="1:8" s="85" customFormat="1" ht="72.75" customHeight="1">
      <c r="A86" s="9" t="s">
        <v>385</v>
      </c>
      <c r="B86" s="19" t="s">
        <v>386</v>
      </c>
      <c r="C86" s="11">
        <v>0</v>
      </c>
      <c r="D86" s="11">
        <v>0</v>
      </c>
      <c r="E86" s="55">
        <v>0</v>
      </c>
      <c r="F86" s="11">
        <v>28800</v>
      </c>
      <c r="G86" s="11">
        <f>D86-F86</f>
        <v>-28800</v>
      </c>
      <c r="H86" s="55">
        <v>0</v>
      </c>
    </row>
    <row r="87" spans="1:8" s="86" customFormat="1" ht="72.75" customHeight="1">
      <c r="A87" s="27" t="s">
        <v>387</v>
      </c>
      <c r="B87" s="24" t="s">
        <v>388</v>
      </c>
      <c r="C87" s="25">
        <v>0</v>
      </c>
      <c r="D87" s="25">
        <v>0</v>
      </c>
      <c r="E87" s="61">
        <v>0</v>
      </c>
      <c r="F87" s="25">
        <v>28800</v>
      </c>
      <c r="G87" s="25">
        <f>D87-F87</f>
        <v>-28800</v>
      </c>
      <c r="H87" s="61">
        <v>0</v>
      </c>
    </row>
    <row r="88" spans="1:9" ht="22.5" customHeight="1">
      <c r="A88" s="9" t="s">
        <v>84</v>
      </c>
      <c r="B88" s="19" t="s">
        <v>85</v>
      </c>
      <c r="C88" s="11">
        <v>708000</v>
      </c>
      <c r="D88" s="11">
        <v>744947.23</v>
      </c>
      <c r="E88" s="55">
        <f aca="true" t="shared" si="14" ref="E88:E98">D88/C88*100</f>
        <v>105.21853531073447</v>
      </c>
      <c r="F88" s="11">
        <v>884368.91</v>
      </c>
      <c r="G88" s="11">
        <f aca="true" t="shared" si="15" ref="G88:G96">D88-F88</f>
        <v>-139421.68000000005</v>
      </c>
      <c r="H88" s="55">
        <f aca="true" t="shared" si="16" ref="H88:H96">D88/F88*100</f>
        <v>84.23489581966422</v>
      </c>
      <c r="I88" s="85"/>
    </row>
    <row r="89" spans="1:8" ht="22.5">
      <c r="A89" s="26" t="s">
        <v>86</v>
      </c>
      <c r="B89" s="13" t="s">
        <v>87</v>
      </c>
      <c r="C89" s="14">
        <v>708000</v>
      </c>
      <c r="D89" s="14">
        <v>744947.23</v>
      </c>
      <c r="E89" s="56">
        <f t="shared" si="14"/>
        <v>105.21853531073447</v>
      </c>
      <c r="F89" s="14">
        <v>884368.91</v>
      </c>
      <c r="G89" s="14">
        <f t="shared" si="15"/>
        <v>-139421.68000000005</v>
      </c>
      <c r="H89" s="56">
        <f t="shared" si="16"/>
        <v>84.23489581966422</v>
      </c>
    </row>
    <row r="90" spans="1:8" ht="46.5" customHeight="1">
      <c r="A90" s="27" t="s">
        <v>187</v>
      </c>
      <c r="B90" s="24" t="s">
        <v>188</v>
      </c>
      <c r="C90" s="25">
        <v>450000</v>
      </c>
      <c r="D90" s="25">
        <v>417691.16</v>
      </c>
      <c r="E90" s="56">
        <f t="shared" si="14"/>
        <v>92.82025777777777</v>
      </c>
      <c r="F90" s="25">
        <v>628531.19</v>
      </c>
      <c r="G90" s="25">
        <f t="shared" si="15"/>
        <v>-210840.02999999997</v>
      </c>
      <c r="H90" s="61">
        <f t="shared" si="16"/>
        <v>66.45512054859203</v>
      </c>
    </row>
    <row r="91" spans="1:8" ht="34.5" customHeight="1">
      <c r="A91" s="27" t="s">
        <v>88</v>
      </c>
      <c r="B91" s="24" t="s">
        <v>89</v>
      </c>
      <c r="C91" s="25">
        <v>258000</v>
      </c>
      <c r="D91" s="25">
        <v>327256.07</v>
      </c>
      <c r="E91" s="61">
        <f t="shared" si="14"/>
        <v>126.84343798449613</v>
      </c>
      <c r="F91" s="25">
        <v>255837.72</v>
      </c>
      <c r="G91" s="25">
        <f t="shared" si="15"/>
        <v>71418.35</v>
      </c>
      <c r="H91" s="61">
        <f t="shared" si="16"/>
        <v>127.9154887715541</v>
      </c>
    </row>
    <row r="92" spans="1:8" s="113" customFormat="1" ht="20.25" customHeight="1">
      <c r="A92" s="3" t="s">
        <v>330</v>
      </c>
      <c r="B92" s="16" t="s">
        <v>331</v>
      </c>
      <c r="C92" s="5">
        <v>120000</v>
      </c>
      <c r="D92" s="5">
        <v>105439.72</v>
      </c>
      <c r="E92" s="53">
        <f t="shared" si="14"/>
        <v>87.86643333333333</v>
      </c>
      <c r="F92" s="5">
        <v>50435.75</v>
      </c>
      <c r="G92" s="5">
        <f>D92-F92</f>
        <v>55003.97</v>
      </c>
      <c r="H92" s="53">
        <f>D92/F92*100</f>
        <v>209.05750385391312</v>
      </c>
    </row>
    <row r="93" spans="1:8" s="102" customFormat="1" ht="44.25" customHeight="1">
      <c r="A93" s="21" t="s">
        <v>332</v>
      </c>
      <c r="B93" s="46" t="s">
        <v>333</v>
      </c>
      <c r="C93" s="37">
        <v>120000</v>
      </c>
      <c r="D93" s="37">
        <v>105439.72</v>
      </c>
      <c r="E93" s="54">
        <f t="shared" si="14"/>
        <v>87.86643333333333</v>
      </c>
      <c r="F93" s="37">
        <v>50435.75</v>
      </c>
      <c r="G93" s="37">
        <f>D93-F93</f>
        <v>55003.97</v>
      </c>
      <c r="H93" s="54">
        <f>D93/F93*100</f>
        <v>209.05750385391312</v>
      </c>
    </row>
    <row r="94" spans="1:8" ht="36" customHeight="1">
      <c r="A94" s="27" t="s">
        <v>334</v>
      </c>
      <c r="B94" s="24" t="s">
        <v>335</v>
      </c>
      <c r="C94" s="25">
        <v>120000</v>
      </c>
      <c r="D94" s="25">
        <v>105439.72</v>
      </c>
      <c r="E94" s="61">
        <f t="shared" si="14"/>
        <v>87.86643333333333</v>
      </c>
      <c r="F94" s="25">
        <v>50435.75</v>
      </c>
      <c r="G94" s="25">
        <f>D94-F94</f>
        <v>55003.97</v>
      </c>
      <c r="H94" s="61">
        <f>D94/F94*100</f>
        <v>209.05750385391312</v>
      </c>
    </row>
    <row r="95" spans="1:8" ht="17.25" customHeight="1">
      <c r="A95" s="3" t="s">
        <v>90</v>
      </c>
      <c r="B95" s="30" t="s">
        <v>91</v>
      </c>
      <c r="C95" s="5">
        <v>374913.8</v>
      </c>
      <c r="D95" s="5">
        <v>375913.82</v>
      </c>
      <c r="E95" s="53">
        <f t="shared" si="14"/>
        <v>100.26673331309756</v>
      </c>
      <c r="F95" s="5">
        <v>206042.98</v>
      </c>
      <c r="G95" s="5">
        <f t="shared" si="15"/>
        <v>169870.84</v>
      </c>
      <c r="H95" s="53">
        <f t="shared" si="16"/>
        <v>182.4443715578177</v>
      </c>
    </row>
    <row r="96" spans="1:8" s="102" customFormat="1" ht="38.25" customHeight="1">
      <c r="A96" s="21" t="s">
        <v>246</v>
      </c>
      <c r="B96" s="83" t="s">
        <v>247</v>
      </c>
      <c r="C96" s="37">
        <v>217664.42</v>
      </c>
      <c r="D96" s="37">
        <v>218664.44</v>
      </c>
      <c r="E96" s="54">
        <f t="shared" si="14"/>
        <v>100.45943200087548</v>
      </c>
      <c r="F96" s="37">
        <v>199826.04</v>
      </c>
      <c r="G96" s="37">
        <f t="shared" si="15"/>
        <v>18838.399999999994</v>
      </c>
      <c r="H96" s="54">
        <f t="shared" si="16"/>
        <v>109.42739995247865</v>
      </c>
    </row>
    <row r="97" spans="1:8" s="102" customFormat="1" ht="51.75" customHeight="1">
      <c r="A97" s="21" t="s">
        <v>353</v>
      </c>
      <c r="B97" s="83" t="s">
        <v>354</v>
      </c>
      <c r="C97" s="37">
        <v>6517.78</v>
      </c>
      <c r="D97" s="37">
        <v>6767.78</v>
      </c>
      <c r="E97" s="54">
        <f t="shared" si="14"/>
        <v>103.83566183577844</v>
      </c>
      <c r="F97" s="37">
        <v>0</v>
      </c>
      <c r="G97" s="37">
        <f>D97-F97</f>
        <v>6767.78</v>
      </c>
      <c r="H97" s="54">
        <v>0</v>
      </c>
    </row>
    <row r="98" spans="1:8" s="86" customFormat="1" ht="59.25" customHeight="1">
      <c r="A98" s="27" t="s">
        <v>355</v>
      </c>
      <c r="B98" s="31" t="s">
        <v>356</v>
      </c>
      <c r="C98" s="25">
        <v>6517.78</v>
      </c>
      <c r="D98" s="25">
        <v>6767.78</v>
      </c>
      <c r="E98" s="61">
        <f t="shared" si="14"/>
        <v>103.83566183577844</v>
      </c>
      <c r="F98" s="25">
        <v>0</v>
      </c>
      <c r="G98" s="25">
        <f>D98-F98</f>
        <v>6767.78</v>
      </c>
      <c r="H98" s="61">
        <v>0</v>
      </c>
    </row>
    <row r="99" spans="1:8" s="85" customFormat="1" ht="63" customHeight="1">
      <c r="A99" s="9" t="s">
        <v>269</v>
      </c>
      <c r="B99" s="22" t="s">
        <v>270</v>
      </c>
      <c r="C99" s="11">
        <v>27787.94</v>
      </c>
      <c r="D99" s="11">
        <v>27787.94</v>
      </c>
      <c r="E99" s="55">
        <f aca="true" t="shared" si="17" ref="E99:E104">D99/C99*100</f>
        <v>100</v>
      </c>
      <c r="F99" s="11">
        <v>16750</v>
      </c>
      <c r="G99" s="11">
        <f aca="true" t="shared" si="18" ref="G99:G133">D99-F99</f>
        <v>11037.939999999999</v>
      </c>
      <c r="H99" s="55">
        <f aca="true" t="shared" si="19" ref="H99:H105">D99/F99*100</f>
        <v>165.89814925373133</v>
      </c>
    </row>
    <row r="100" spans="1:8" s="86" customFormat="1" ht="75" customHeight="1">
      <c r="A100" s="27" t="s">
        <v>267</v>
      </c>
      <c r="B100" s="31" t="s">
        <v>268</v>
      </c>
      <c r="C100" s="25">
        <v>27787.94</v>
      </c>
      <c r="D100" s="25">
        <v>27787.94</v>
      </c>
      <c r="E100" s="61">
        <f t="shared" si="17"/>
        <v>100</v>
      </c>
      <c r="F100" s="25">
        <v>16750</v>
      </c>
      <c r="G100" s="25">
        <f t="shared" si="18"/>
        <v>11037.939999999999</v>
      </c>
      <c r="H100" s="61">
        <f t="shared" si="19"/>
        <v>165.89814925373133</v>
      </c>
    </row>
    <row r="101" spans="1:8" s="85" customFormat="1" ht="39" customHeight="1">
      <c r="A101" s="9" t="s">
        <v>317</v>
      </c>
      <c r="B101" s="22" t="s">
        <v>318</v>
      </c>
      <c r="C101" s="11">
        <v>5009.98</v>
      </c>
      <c r="D101" s="11">
        <v>5009.98</v>
      </c>
      <c r="E101" s="55">
        <f t="shared" si="17"/>
        <v>100</v>
      </c>
      <c r="F101" s="11">
        <v>13000</v>
      </c>
      <c r="G101" s="11">
        <f>D101-F101</f>
        <v>-7990.02</v>
      </c>
      <c r="H101" s="55">
        <f>D101/F101*100</f>
        <v>38.53830769230769</v>
      </c>
    </row>
    <row r="102" spans="1:8" s="86" customFormat="1" ht="61.5" customHeight="1">
      <c r="A102" s="27" t="s">
        <v>319</v>
      </c>
      <c r="B102" s="31" t="s">
        <v>320</v>
      </c>
      <c r="C102" s="25">
        <v>5009.98</v>
      </c>
      <c r="D102" s="25">
        <v>5009.98</v>
      </c>
      <c r="E102" s="61">
        <f t="shared" si="17"/>
        <v>100</v>
      </c>
      <c r="F102" s="25">
        <v>13000</v>
      </c>
      <c r="G102" s="25">
        <f>D102-F102</f>
        <v>-7990.02</v>
      </c>
      <c r="H102" s="61">
        <f>D102/F102*100</f>
        <v>38.53830769230769</v>
      </c>
    </row>
    <row r="103" spans="1:8" s="85" customFormat="1" ht="53.25" customHeight="1">
      <c r="A103" s="9" t="s">
        <v>271</v>
      </c>
      <c r="B103" s="22" t="s">
        <v>272</v>
      </c>
      <c r="C103" s="11">
        <v>111000</v>
      </c>
      <c r="D103" s="11">
        <v>111000</v>
      </c>
      <c r="E103" s="55">
        <f t="shared" si="17"/>
        <v>100</v>
      </c>
      <c r="F103" s="11">
        <v>94000</v>
      </c>
      <c r="G103" s="11">
        <f t="shared" si="18"/>
        <v>17000</v>
      </c>
      <c r="H103" s="55">
        <f t="shared" si="19"/>
        <v>118.08510638297874</v>
      </c>
    </row>
    <row r="104" spans="1:8" s="86" customFormat="1" ht="60" customHeight="1">
      <c r="A104" s="27" t="s">
        <v>273</v>
      </c>
      <c r="B104" s="31" t="s">
        <v>274</v>
      </c>
      <c r="C104" s="25">
        <v>111000</v>
      </c>
      <c r="D104" s="25">
        <v>111000</v>
      </c>
      <c r="E104" s="61">
        <f t="shared" si="17"/>
        <v>100</v>
      </c>
      <c r="F104" s="25">
        <v>76500</v>
      </c>
      <c r="G104" s="25">
        <f t="shared" si="18"/>
        <v>34500</v>
      </c>
      <c r="H104" s="61">
        <f t="shared" si="19"/>
        <v>145.09803921568627</v>
      </c>
    </row>
    <row r="105" spans="1:8" s="108" customFormat="1" ht="60" customHeight="1">
      <c r="A105" s="26" t="s">
        <v>305</v>
      </c>
      <c r="B105" s="115" t="s">
        <v>306</v>
      </c>
      <c r="C105" s="14">
        <v>0</v>
      </c>
      <c r="D105" s="14">
        <v>0</v>
      </c>
      <c r="E105" s="56">
        <v>0</v>
      </c>
      <c r="F105" s="14">
        <v>17500</v>
      </c>
      <c r="G105" s="14">
        <f t="shared" si="18"/>
        <v>-17500</v>
      </c>
      <c r="H105" s="56">
        <f t="shared" si="19"/>
        <v>0</v>
      </c>
    </row>
    <row r="106" spans="1:8" s="102" customFormat="1" ht="52.5" customHeight="1">
      <c r="A106" s="21" t="s">
        <v>413</v>
      </c>
      <c r="B106" s="83" t="s">
        <v>414</v>
      </c>
      <c r="C106" s="37">
        <v>2000</v>
      </c>
      <c r="D106" s="37">
        <v>2000</v>
      </c>
      <c r="E106" s="54">
        <f>D106/C106*100</f>
        <v>100</v>
      </c>
      <c r="F106" s="37">
        <v>0</v>
      </c>
      <c r="G106" s="37">
        <f>D106-F106</f>
        <v>2000</v>
      </c>
      <c r="H106" s="54">
        <v>0</v>
      </c>
    </row>
    <row r="107" spans="1:8" s="108" customFormat="1" ht="60.75" customHeight="1">
      <c r="A107" s="26" t="s">
        <v>415</v>
      </c>
      <c r="B107" s="115" t="s">
        <v>416</v>
      </c>
      <c r="C107" s="14">
        <v>2000</v>
      </c>
      <c r="D107" s="14">
        <v>2000</v>
      </c>
      <c r="E107" s="56">
        <f>D107/C107*100</f>
        <v>100</v>
      </c>
      <c r="F107" s="14">
        <v>0</v>
      </c>
      <c r="G107" s="14">
        <f>D107-F107</f>
        <v>2000</v>
      </c>
      <c r="H107" s="56">
        <v>0</v>
      </c>
    </row>
    <row r="108" spans="1:8" s="85" customFormat="1" ht="51" customHeight="1">
      <c r="A108" s="9" t="s">
        <v>275</v>
      </c>
      <c r="B108" s="22" t="s">
        <v>276</v>
      </c>
      <c r="C108" s="11">
        <v>33000</v>
      </c>
      <c r="D108" s="11">
        <v>33000</v>
      </c>
      <c r="E108" s="55">
        <f aca="true" t="shared" si="20" ref="E108:E117">D108/C108*100</f>
        <v>100</v>
      </c>
      <c r="F108" s="11">
        <v>29000</v>
      </c>
      <c r="G108" s="11">
        <f t="shared" si="18"/>
        <v>4000</v>
      </c>
      <c r="H108" s="55">
        <f aca="true" t="shared" si="21" ref="H108:H115">D108/F108*100</f>
        <v>113.79310344827587</v>
      </c>
    </row>
    <row r="109" spans="1:8" s="86" customFormat="1" ht="70.5" customHeight="1">
      <c r="A109" s="27" t="s">
        <v>277</v>
      </c>
      <c r="B109" s="31" t="s">
        <v>278</v>
      </c>
      <c r="C109" s="25">
        <v>33000</v>
      </c>
      <c r="D109" s="25">
        <v>33000</v>
      </c>
      <c r="E109" s="61">
        <f t="shared" si="20"/>
        <v>100</v>
      </c>
      <c r="F109" s="25">
        <v>29000</v>
      </c>
      <c r="G109" s="25">
        <f t="shared" si="18"/>
        <v>4000</v>
      </c>
      <c r="H109" s="61">
        <f t="shared" si="21"/>
        <v>113.79310344827587</v>
      </c>
    </row>
    <row r="110" spans="1:8" s="85" customFormat="1" ht="51" customHeight="1">
      <c r="A110" s="9" t="s">
        <v>336</v>
      </c>
      <c r="B110" s="22" t="s">
        <v>337</v>
      </c>
      <c r="C110" s="11">
        <v>600</v>
      </c>
      <c r="D110" s="11">
        <v>600</v>
      </c>
      <c r="E110" s="55">
        <f>D110/C110*100</f>
        <v>100</v>
      </c>
      <c r="F110" s="11">
        <v>20000</v>
      </c>
      <c r="G110" s="11">
        <f>D110-F110</f>
        <v>-19400</v>
      </c>
      <c r="H110" s="55">
        <f>D110/F110*100</f>
        <v>3</v>
      </c>
    </row>
    <row r="111" spans="1:8" s="97" customFormat="1" ht="89.25" customHeight="1">
      <c r="A111" s="95" t="s">
        <v>338</v>
      </c>
      <c r="B111" s="117" t="s">
        <v>339</v>
      </c>
      <c r="C111" s="92">
        <v>600</v>
      </c>
      <c r="D111" s="92">
        <v>600</v>
      </c>
      <c r="E111" s="93">
        <f>D111/C111*100</f>
        <v>100</v>
      </c>
      <c r="F111" s="92">
        <v>20000</v>
      </c>
      <c r="G111" s="92">
        <f>D111-F111</f>
        <v>-19400</v>
      </c>
      <c r="H111" s="93">
        <f>D111/F111*100</f>
        <v>3</v>
      </c>
    </row>
    <row r="112" spans="1:8" s="108" customFormat="1" ht="48" customHeight="1">
      <c r="A112" s="26" t="s">
        <v>307</v>
      </c>
      <c r="B112" s="115" t="s">
        <v>308</v>
      </c>
      <c r="C112" s="14">
        <v>5262.03</v>
      </c>
      <c r="D112" s="14">
        <v>5762.03</v>
      </c>
      <c r="E112" s="56">
        <f t="shared" si="20"/>
        <v>109.50203628637618</v>
      </c>
      <c r="F112" s="14">
        <v>2516.27</v>
      </c>
      <c r="G112" s="14">
        <f t="shared" si="18"/>
        <v>3245.7599999999998</v>
      </c>
      <c r="H112" s="56">
        <f t="shared" si="21"/>
        <v>228.99092704677955</v>
      </c>
    </row>
    <row r="113" spans="1:8" s="86" customFormat="1" ht="61.5" customHeight="1">
      <c r="A113" s="27" t="s">
        <v>309</v>
      </c>
      <c r="B113" s="31" t="s">
        <v>310</v>
      </c>
      <c r="C113" s="25">
        <v>5262.03</v>
      </c>
      <c r="D113" s="25">
        <v>5762.03</v>
      </c>
      <c r="E113" s="61">
        <f t="shared" si="20"/>
        <v>109.50203628637618</v>
      </c>
      <c r="F113" s="25">
        <v>2516.27</v>
      </c>
      <c r="G113" s="25">
        <f t="shared" si="18"/>
        <v>3245.7599999999998</v>
      </c>
      <c r="H113" s="61">
        <f t="shared" si="21"/>
        <v>228.99092704677955</v>
      </c>
    </row>
    <row r="114" spans="1:8" s="85" customFormat="1" ht="42" customHeight="1">
      <c r="A114" s="9" t="s">
        <v>279</v>
      </c>
      <c r="B114" s="22" t="s">
        <v>280</v>
      </c>
      <c r="C114" s="11">
        <v>500</v>
      </c>
      <c r="D114" s="11">
        <v>500</v>
      </c>
      <c r="E114" s="55">
        <f t="shared" si="20"/>
        <v>100</v>
      </c>
      <c r="F114" s="11">
        <v>13000</v>
      </c>
      <c r="G114" s="11">
        <f t="shared" si="18"/>
        <v>-12500</v>
      </c>
      <c r="H114" s="55">
        <f t="shared" si="21"/>
        <v>3.8461538461538463</v>
      </c>
    </row>
    <row r="115" spans="1:8" s="86" customFormat="1" ht="58.5" customHeight="1">
      <c r="A115" s="27" t="s">
        <v>281</v>
      </c>
      <c r="B115" s="31" t="s">
        <v>282</v>
      </c>
      <c r="C115" s="25">
        <v>500</v>
      </c>
      <c r="D115" s="25">
        <v>500</v>
      </c>
      <c r="E115" s="61">
        <f t="shared" si="20"/>
        <v>100</v>
      </c>
      <c r="F115" s="25">
        <v>13000</v>
      </c>
      <c r="G115" s="25">
        <f t="shared" si="18"/>
        <v>-12500</v>
      </c>
      <c r="H115" s="61">
        <f t="shared" si="21"/>
        <v>3.8461538461538463</v>
      </c>
    </row>
    <row r="116" spans="1:8" s="102" customFormat="1" ht="64.5" customHeight="1">
      <c r="A116" s="21" t="s">
        <v>248</v>
      </c>
      <c r="B116" s="83" t="s">
        <v>249</v>
      </c>
      <c r="C116" s="37">
        <v>25986.69</v>
      </c>
      <c r="D116" s="37">
        <v>26236.71</v>
      </c>
      <c r="E116" s="54">
        <f t="shared" si="20"/>
        <v>100.96210790985694</v>
      </c>
      <c r="F116" s="37">
        <v>11559.77</v>
      </c>
      <c r="G116" s="37">
        <f t="shared" si="18"/>
        <v>14676.939999999999</v>
      </c>
      <c r="H116" s="54">
        <f>D116/F116*100</f>
        <v>226.96567492259794</v>
      </c>
    </row>
    <row r="117" spans="1:8" s="86" customFormat="1" ht="60" customHeight="1">
      <c r="A117" s="27" t="s">
        <v>250</v>
      </c>
      <c r="B117" s="31" t="s">
        <v>251</v>
      </c>
      <c r="C117" s="25">
        <v>25986.69</v>
      </c>
      <c r="D117" s="25">
        <v>26236.71</v>
      </c>
      <c r="E117" s="61">
        <f t="shared" si="20"/>
        <v>100.96210790985694</v>
      </c>
      <c r="F117" s="25">
        <v>11559.77</v>
      </c>
      <c r="G117" s="25">
        <f t="shared" si="18"/>
        <v>14676.939999999999</v>
      </c>
      <c r="H117" s="61">
        <f>D117/F117*100</f>
        <v>226.96567492259794</v>
      </c>
    </row>
    <row r="118" spans="1:8" s="86" customFormat="1" ht="104.25" customHeight="1">
      <c r="A118" s="21" t="s">
        <v>393</v>
      </c>
      <c r="B118" s="83" t="s">
        <v>394</v>
      </c>
      <c r="C118" s="37">
        <v>125302.38</v>
      </c>
      <c r="D118" s="37">
        <v>125302.38</v>
      </c>
      <c r="E118" s="54">
        <f>D118/C118*100</f>
        <v>100</v>
      </c>
      <c r="F118" s="37">
        <v>0</v>
      </c>
      <c r="G118" s="37">
        <f t="shared" si="18"/>
        <v>125302.38</v>
      </c>
      <c r="H118" s="54">
        <v>0</v>
      </c>
    </row>
    <row r="119" spans="1:8" s="86" customFormat="1" ht="60.75" customHeight="1">
      <c r="A119" s="27" t="s">
        <v>395</v>
      </c>
      <c r="B119" s="31" t="s">
        <v>396</v>
      </c>
      <c r="C119" s="25">
        <v>125302.38</v>
      </c>
      <c r="D119" s="25">
        <v>125302.38</v>
      </c>
      <c r="E119" s="61">
        <f>D119/C119*100</f>
        <v>100</v>
      </c>
      <c r="F119" s="25">
        <v>0</v>
      </c>
      <c r="G119" s="25">
        <f>D119-E119</f>
        <v>125202.38</v>
      </c>
      <c r="H119" s="61">
        <v>0</v>
      </c>
    </row>
    <row r="120" spans="1:8" ht="15.75" customHeight="1">
      <c r="A120" s="57" t="s">
        <v>252</v>
      </c>
      <c r="B120" s="60" t="s">
        <v>253</v>
      </c>
      <c r="C120" s="11">
        <v>350</v>
      </c>
      <c r="D120" s="11">
        <v>350</v>
      </c>
      <c r="E120" s="55">
        <f>D120/C120*100</f>
        <v>100</v>
      </c>
      <c r="F120" s="11">
        <v>6216.94</v>
      </c>
      <c r="G120" s="11">
        <f t="shared" si="18"/>
        <v>-5866.94</v>
      </c>
      <c r="H120" s="54">
        <f>D120/F120*100</f>
        <v>5.629779280482039</v>
      </c>
    </row>
    <row r="121" spans="1:8" ht="48" customHeight="1">
      <c r="A121" s="57" t="s">
        <v>283</v>
      </c>
      <c r="B121" s="60" t="s">
        <v>254</v>
      </c>
      <c r="C121" s="11">
        <v>350</v>
      </c>
      <c r="D121" s="11">
        <v>350</v>
      </c>
      <c r="E121" s="55">
        <f>D121/C121*100</f>
        <v>100</v>
      </c>
      <c r="F121" s="11">
        <v>6216.94</v>
      </c>
      <c r="G121" s="11">
        <f t="shared" si="18"/>
        <v>-5866.94</v>
      </c>
      <c r="H121" s="54">
        <f>D121/F121*100</f>
        <v>5.629779280482039</v>
      </c>
    </row>
    <row r="122" spans="1:8" ht="48" customHeight="1">
      <c r="A122" s="57" t="s">
        <v>284</v>
      </c>
      <c r="B122" s="60" t="s">
        <v>254</v>
      </c>
      <c r="C122" s="11">
        <v>0</v>
      </c>
      <c r="D122" s="11">
        <v>0</v>
      </c>
      <c r="E122" s="55">
        <v>0</v>
      </c>
      <c r="F122" s="11">
        <v>5591.94</v>
      </c>
      <c r="G122" s="11">
        <f t="shared" si="18"/>
        <v>-5591.94</v>
      </c>
      <c r="H122" s="54">
        <v>0</v>
      </c>
    </row>
    <row r="123" spans="1:8" ht="63.75" customHeight="1">
      <c r="A123" s="57" t="s">
        <v>255</v>
      </c>
      <c r="B123" s="60" t="s">
        <v>256</v>
      </c>
      <c r="C123" s="11">
        <v>350</v>
      </c>
      <c r="D123" s="11">
        <v>350</v>
      </c>
      <c r="E123" s="55">
        <f>D123/C123*100</f>
        <v>100</v>
      </c>
      <c r="F123" s="11">
        <v>625</v>
      </c>
      <c r="G123" s="11">
        <f t="shared" si="18"/>
        <v>-275</v>
      </c>
      <c r="H123" s="54">
        <f>D123/F123*100</f>
        <v>56.00000000000001</v>
      </c>
    </row>
    <row r="124" spans="1:8" s="102" customFormat="1" ht="15" customHeight="1">
      <c r="A124" s="128" t="s">
        <v>397</v>
      </c>
      <c r="B124" s="129" t="s">
        <v>398</v>
      </c>
      <c r="C124" s="37">
        <v>31597</v>
      </c>
      <c r="D124" s="37">
        <v>31597</v>
      </c>
      <c r="E124" s="54">
        <f>D124/C124*100</f>
        <v>100</v>
      </c>
      <c r="F124" s="37">
        <v>0</v>
      </c>
      <c r="G124" s="37">
        <f t="shared" si="18"/>
        <v>31597</v>
      </c>
      <c r="H124" s="54">
        <v>0</v>
      </c>
    </row>
    <row r="125" spans="1:8" s="132" customFormat="1" ht="87.75" customHeight="1">
      <c r="A125" s="130" t="s">
        <v>399</v>
      </c>
      <c r="B125" s="131" t="s">
        <v>400</v>
      </c>
      <c r="C125" s="92">
        <v>31597</v>
      </c>
      <c r="D125" s="92">
        <v>31597</v>
      </c>
      <c r="E125" s="93">
        <f>D125/C125*100</f>
        <v>100</v>
      </c>
      <c r="F125" s="92">
        <v>0</v>
      </c>
      <c r="G125" s="92">
        <f t="shared" si="18"/>
        <v>31597</v>
      </c>
      <c r="H125" s="127">
        <v>0</v>
      </c>
    </row>
    <row r="126" spans="1:8" ht="12.75">
      <c r="A126" s="32" t="s">
        <v>92</v>
      </c>
      <c r="B126" s="33" t="s">
        <v>93</v>
      </c>
      <c r="C126" s="5">
        <v>163579988.8</v>
      </c>
      <c r="D126" s="5">
        <v>158249178.13</v>
      </c>
      <c r="E126" s="53">
        <f aca="true" t="shared" si="22" ref="E126:E133">D126/C126*100</f>
        <v>96.74115965583192</v>
      </c>
      <c r="F126" s="5">
        <v>145406098.96</v>
      </c>
      <c r="G126" s="5">
        <f t="shared" si="18"/>
        <v>12843079.169999987</v>
      </c>
      <c r="H126" s="53">
        <f aca="true" t="shared" si="23" ref="H126:H133">D126/F126*100</f>
        <v>108.83255878663867</v>
      </c>
    </row>
    <row r="127" spans="1:8" ht="26.25" customHeight="1">
      <c r="A127" s="34" t="s">
        <v>94</v>
      </c>
      <c r="B127" s="33" t="s">
        <v>95</v>
      </c>
      <c r="C127" s="5">
        <v>163724661.8</v>
      </c>
      <c r="D127" s="5">
        <v>158393851.13</v>
      </c>
      <c r="E127" s="53">
        <f t="shared" si="22"/>
        <v>96.74403928437371</v>
      </c>
      <c r="F127" s="5">
        <v>145579650.48</v>
      </c>
      <c r="G127" s="5">
        <f t="shared" si="18"/>
        <v>12814200.650000006</v>
      </c>
      <c r="H127" s="53">
        <f t="shared" si="23"/>
        <v>108.80219220732394</v>
      </c>
    </row>
    <row r="128" spans="1:8" ht="24" customHeight="1">
      <c r="A128" s="35" t="s">
        <v>215</v>
      </c>
      <c r="B128" s="36" t="s">
        <v>96</v>
      </c>
      <c r="C128" s="37">
        <v>73492200.18</v>
      </c>
      <c r="D128" s="37">
        <v>73492200.18</v>
      </c>
      <c r="E128" s="54">
        <f t="shared" si="22"/>
        <v>100</v>
      </c>
      <c r="F128" s="37">
        <v>70537085.13</v>
      </c>
      <c r="G128" s="37">
        <f t="shared" si="18"/>
        <v>2955115.050000012</v>
      </c>
      <c r="H128" s="54">
        <f t="shared" si="23"/>
        <v>104.1894487765602</v>
      </c>
    </row>
    <row r="129" spans="1:8" ht="12.75">
      <c r="A129" s="38" t="s">
        <v>216</v>
      </c>
      <c r="B129" s="39" t="s">
        <v>97</v>
      </c>
      <c r="C129" s="11">
        <v>55029100</v>
      </c>
      <c r="D129" s="11">
        <v>55029100</v>
      </c>
      <c r="E129" s="54">
        <f t="shared" si="22"/>
        <v>100</v>
      </c>
      <c r="F129" s="11">
        <v>55029100</v>
      </c>
      <c r="G129" s="11">
        <f>D129-F129</f>
        <v>0</v>
      </c>
      <c r="H129" s="54">
        <f t="shared" si="23"/>
        <v>100</v>
      </c>
    </row>
    <row r="130" spans="1:8" ht="21.75" customHeight="1">
      <c r="A130" s="40" t="s">
        <v>217</v>
      </c>
      <c r="B130" s="41" t="s">
        <v>98</v>
      </c>
      <c r="C130" s="25">
        <v>55029100</v>
      </c>
      <c r="D130" s="25">
        <v>55029100</v>
      </c>
      <c r="E130" s="54">
        <f t="shared" si="22"/>
        <v>100</v>
      </c>
      <c r="F130" s="25">
        <v>55029100</v>
      </c>
      <c r="G130" s="25">
        <f t="shared" si="18"/>
        <v>0</v>
      </c>
      <c r="H130" s="61">
        <f t="shared" si="23"/>
        <v>100</v>
      </c>
    </row>
    <row r="131" spans="1:8" ht="25.5" customHeight="1">
      <c r="A131" s="38" t="s">
        <v>218</v>
      </c>
      <c r="B131" s="42" t="s">
        <v>99</v>
      </c>
      <c r="C131" s="11">
        <v>18463100.18</v>
      </c>
      <c r="D131" s="11">
        <v>18463100.18</v>
      </c>
      <c r="E131" s="55">
        <f t="shared" si="22"/>
        <v>100</v>
      </c>
      <c r="F131" s="11">
        <v>15507985.13</v>
      </c>
      <c r="G131" s="11">
        <f t="shared" si="18"/>
        <v>2955115.049999999</v>
      </c>
      <c r="H131" s="54">
        <f t="shared" si="23"/>
        <v>119.0554416013939</v>
      </c>
    </row>
    <row r="132" spans="1:8" ht="21.75" customHeight="1">
      <c r="A132" s="38" t="s">
        <v>219</v>
      </c>
      <c r="B132" s="41" t="s">
        <v>100</v>
      </c>
      <c r="C132" s="25">
        <v>18463100.18</v>
      </c>
      <c r="D132" s="25">
        <v>18463100.18</v>
      </c>
      <c r="E132" s="61">
        <f t="shared" si="22"/>
        <v>100</v>
      </c>
      <c r="F132" s="25">
        <v>15507985.13</v>
      </c>
      <c r="G132" s="25">
        <f t="shared" si="18"/>
        <v>2955115.049999999</v>
      </c>
      <c r="H132" s="61">
        <f t="shared" si="23"/>
        <v>119.0554416013939</v>
      </c>
    </row>
    <row r="133" spans="1:8" ht="23.25" customHeight="1">
      <c r="A133" s="67" t="s">
        <v>220</v>
      </c>
      <c r="B133" s="46" t="s">
        <v>101</v>
      </c>
      <c r="C133" s="37">
        <v>31140068.47</v>
      </c>
      <c r="D133" s="37">
        <v>26446552.11</v>
      </c>
      <c r="E133" s="54">
        <f t="shared" si="22"/>
        <v>84.92772626841948</v>
      </c>
      <c r="F133" s="37">
        <v>21282817.6</v>
      </c>
      <c r="G133" s="37">
        <f t="shared" si="18"/>
        <v>5163734.509999998</v>
      </c>
      <c r="H133" s="54">
        <f t="shared" si="23"/>
        <v>124.26245719457746</v>
      </c>
    </row>
    <row r="134" spans="1:8" s="102" customFormat="1" ht="51.75" customHeight="1">
      <c r="A134" s="67" t="s">
        <v>357</v>
      </c>
      <c r="B134" s="46" t="s">
        <v>358</v>
      </c>
      <c r="C134" s="37">
        <v>5807884.87</v>
      </c>
      <c r="D134" s="37">
        <v>5807884.87</v>
      </c>
      <c r="E134" s="54">
        <f>D134/C134*100</f>
        <v>100</v>
      </c>
      <c r="F134" s="37">
        <v>0</v>
      </c>
      <c r="G134" s="37">
        <f aca="true" t="shared" si="24" ref="G134:G139">D134-F134</f>
        <v>5807884.87</v>
      </c>
      <c r="H134" s="54">
        <v>0</v>
      </c>
    </row>
    <row r="135" spans="1:8" s="86" customFormat="1" ht="50.25" customHeight="1">
      <c r="A135" s="94" t="s">
        <v>359</v>
      </c>
      <c r="B135" s="24" t="s">
        <v>360</v>
      </c>
      <c r="C135" s="25">
        <v>5807884.87</v>
      </c>
      <c r="D135" s="25">
        <v>5807884.87</v>
      </c>
      <c r="E135" s="61">
        <f>D135/C135*100</f>
        <v>100</v>
      </c>
      <c r="F135" s="25">
        <v>0</v>
      </c>
      <c r="G135" s="25">
        <f t="shared" si="24"/>
        <v>5807884.87</v>
      </c>
      <c r="H135" s="61">
        <v>0</v>
      </c>
    </row>
    <row r="136" spans="1:8" s="102" customFormat="1" ht="63.75" customHeight="1">
      <c r="A136" s="67" t="s">
        <v>403</v>
      </c>
      <c r="B136" s="46" t="s">
        <v>404</v>
      </c>
      <c r="C136" s="37">
        <v>0</v>
      </c>
      <c r="D136" s="37">
        <v>0</v>
      </c>
      <c r="E136" s="54">
        <v>0</v>
      </c>
      <c r="F136" s="37">
        <v>4426726.6</v>
      </c>
      <c r="G136" s="37">
        <f t="shared" si="24"/>
        <v>-4426726.6</v>
      </c>
      <c r="H136" s="54">
        <v>0</v>
      </c>
    </row>
    <row r="137" spans="1:8" s="86" customFormat="1" ht="57.75" customHeight="1">
      <c r="A137" s="94" t="s">
        <v>405</v>
      </c>
      <c r="B137" s="24" t="s">
        <v>406</v>
      </c>
      <c r="C137" s="25">
        <v>0</v>
      </c>
      <c r="D137" s="25">
        <v>0</v>
      </c>
      <c r="E137" s="61">
        <v>0</v>
      </c>
      <c r="F137" s="25">
        <v>4426726.6</v>
      </c>
      <c r="G137" s="25">
        <f t="shared" si="24"/>
        <v>-4426726.6</v>
      </c>
      <c r="H137" s="61">
        <v>0</v>
      </c>
    </row>
    <row r="138" spans="1:8" s="85" customFormat="1" ht="77.25" customHeight="1">
      <c r="A138" s="103" t="s">
        <v>361</v>
      </c>
      <c r="B138" s="19" t="s">
        <v>362</v>
      </c>
      <c r="C138" s="11">
        <v>86187.39</v>
      </c>
      <c r="D138" s="11">
        <v>86187.39</v>
      </c>
      <c r="E138" s="55">
        <f>D138/C138*100</f>
        <v>100</v>
      </c>
      <c r="F138" s="11">
        <v>0</v>
      </c>
      <c r="G138" s="11">
        <f t="shared" si="24"/>
        <v>86187.39</v>
      </c>
      <c r="H138" s="55">
        <v>0</v>
      </c>
    </row>
    <row r="139" spans="1:8" s="86" customFormat="1" ht="69.75" customHeight="1">
      <c r="A139" s="94" t="s">
        <v>363</v>
      </c>
      <c r="B139" s="24" t="s">
        <v>364</v>
      </c>
      <c r="C139" s="25">
        <v>86187.39</v>
      </c>
      <c r="D139" s="25">
        <v>86187.39</v>
      </c>
      <c r="E139" s="61">
        <f>D139/C139*100</f>
        <v>100</v>
      </c>
      <c r="F139" s="25">
        <v>0</v>
      </c>
      <c r="G139" s="25">
        <f t="shared" si="24"/>
        <v>86187.39</v>
      </c>
      <c r="H139" s="61">
        <v>0</v>
      </c>
    </row>
    <row r="140" spans="1:8" s="85" customFormat="1" ht="41.25" customHeight="1">
      <c r="A140" s="103" t="s">
        <v>285</v>
      </c>
      <c r="B140" s="19" t="s">
        <v>286</v>
      </c>
      <c r="C140" s="11">
        <v>2469418.89</v>
      </c>
      <c r="D140" s="11">
        <v>2174188.01</v>
      </c>
      <c r="E140" s="55">
        <f aca="true" t="shared" si="25" ref="E140:E147">D140/C140*100</f>
        <v>88.04452006115494</v>
      </c>
      <c r="F140" s="11">
        <v>1777130.76</v>
      </c>
      <c r="G140" s="11">
        <f aca="true" t="shared" si="26" ref="G140:G147">D140-F140</f>
        <v>397057.24999999977</v>
      </c>
      <c r="H140" s="55">
        <f>D140/F140*100</f>
        <v>122.34260184658554</v>
      </c>
    </row>
    <row r="141" spans="1:8" s="86" customFormat="1" ht="49.5" customHeight="1">
      <c r="A141" s="94" t="s">
        <v>287</v>
      </c>
      <c r="B141" s="24" t="s">
        <v>288</v>
      </c>
      <c r="C141" s="25">
        <v>2469418.89</v>
      </c>
      <c r="D141" s="25">
        <v>2174188.01</v>
      </c>
      <c r="E141" s="61">
        <f t="shared" si="25"/>
        <v>88.04452006115494</v>
      </c>
      <c r="F141" s="25">
        <v>1777130.76</v>
      </c>
      <c r="G141" s="25">
        <f t="shared" si="26"/>
        <v>397057.24999999977</v>
      </c>
      <c r="H141" s="61">
        <f>D141/F141*100</f>
        <v>122.34260184658554</v>
      </c>
    </row>
    <row r="142" spans="1:8" ht="15.75" customHeight="1">
      <c r="A142" s="18" t="s">
        <v>221</v>
      </c>
      <c r="B142" s="19" t="s">
        <v>102</v>
      </c>
      <c r="C142" s="11">
        <v>16739</v>
      </c>
      <c r="D142" s="11">
        <v>16739</v>
      </c>
      <c r="E142" s="54">
        <f t="shared" si="25"/>
        <v>100</v>
      </c>
      <c r="F142" s="11">
        <v>21209</v>
      </c>
      <c r="G142" s="11">
        <f t="shared" si="26"/>
        <v>-4470</v>
      </c>
      <c r="H142" s="54">
        <f>D142/F142*100</f>
        <v>78.92404168041868</v>
      </c>
    </row>
    <row r="143" spans="1:8" ht="23.25" customHeight="1">
      <c r="A143" s="23" t="s">
        <v>222</v>
      </c>
      <c r="B143" s="24" t="s">
        <v>103</v>
      </c>
      <c r="C143" s="25">
        <v>16739</v>
      </c>
      <c r="D143" s="25">
        <v>16739</v>
      </c>
      <c r="E143" s="61">
        <f t="shared" si="25"/>
        <v>100</v>
      </c>
      <c r="F143" s="25">
        <v>21209</v>
      </c>
      <c r="G143" s="25">
        <f t="shared" si="26"/>
        <v>-4470</v>
      </c>
      <c r="H143" s="54">
        <f>D143/F143*100</f>
        <v>78.92404168041868</v>
      </c>
    </row>
    <row r="144" spans="1:8" s="102" customFormat="1" ht="29.25" customHeight="1">
      <c r="A144" s="43" t="s">
        <v>365</v>
      </c>
      <c r="B144" s="46" t="s">
        <v>366</v>
      </c>
      <c r="C144" s="37">
        <v>0</v>
      </c>
      <c r="D144" s="37">
        <v>0</v>
      </c>
      <c r="E144" s="54">
        <v>0</v>
      </c>
      <c r="F144" s="37">
        <v>0</v>
      </c>
      <c r="G144" s="37">
        <f t="shared" si="26"/>
        <v>0</v>
      </c>
      <c r="H144" s="54">
        <v>0</v>
      </c>
    </row>
    <row r="145" spans="1:8" ht="36" customHeight="1">
      <c r="A145" s="23" t="s">
        <v>367</v>
      </c>
      <c r="B145" s="24" t="s">
        <v>368</v>
      </c>
      <c r="C145" s="25">
        <v>0</v>
      </c>
      <c r="D145" s="25">
        <v>0</v>
      </c>
      <c r="E145" s="61">
        <v>0</v>
      </c>
      <c r="F145" s="25">
        <v>0</v>
      </c>
      <c r="G145" s="25">
        <f>D145-F145</f>
        <v>0</v>
      </c>
      <c r="H145" s="54">
        <v>0</v>
      </c>
    </row>
    <row r="146" spans="1:8" ht="16.5" customHeight="1">
      <c r="A146" s="18" t="s">
        <v>223</v>
      </c>
      <c r="B146" s="44" t="s">
        <v>104</v>
      </c>
      <c r="C146" s="11">
        <v>22759838.32</v>
      </c>
      <c r="D146" s="11">
        <v>18361552.84</v>
      </c>
      <c r="E146" s="54">
        <f t="shared" si="25"/>
        <v>80.67523407609163</v>
      </c>
      <c r="F146" s="11">
        <v>15057751.24</v>
      </c>
      <c r="G146" s="11">
        <f t="shared" si="26"/>
        <v>3303801.5999999996</v>
      </c>
      <c r="H146" s="54">
        <f>D146/F146*100</f>
        <v>121.94086983734765</v>
      </c>
    </row>
    <row r="147" spans="1:8" ht="15.75" customHeight="1">
      <c r="A147" s="23" t="s">
        <v>224</v>
      </c>
      <c r="B147" s="45" t="s">
        <v>105</v>
      </c>
      <c r="C147" s="25">
        <v>22759838.32</v>
      </c>
      <c r="D147" s="25">
        <v>18361552.84</v>
      </c>
      <c r="E147" s="54">
        <f t="shared" si="25"/>
        <v>80.67523407609163</v>
      </c>
      <c r="F147" s="25">
        <v>15057751.24</v>
      </c>
      <c r="G147" s="25">
        <f t="shared" si="26"/>
        <v>3303801.5999999996</v>
      </c>
      <c r="H147" s="61">
        <f>D147/F147*100</f>
        <v>121.94086983734765</v>
      </c>
    </row>
    <row r="148" spans="1:8" ht="32.25" customHeight="1" hidden="1">
      <c r="A148" s="40"/>
      <c r="B148" s="24" t="s">
        <v>106</v>
      </c>
      <c r="C148" s="25"/>
      <c r="D148" s="25"/>
      <c r="E148" s="61"/>
      <c r="F148" s="25"/>
      <c r="G148" s="25"/>
      <c r="H148" s="61"/>
    </row>
    <row r="149" spans="1:8" ht="27" customHeight="1">
      <c r="A149" s="43" t="s">
        <v>225</v>
      </c>
      <c r="B149" s="46" t="s">
        <v>107</v>
      </c>
      <c r="C149" s="37">
        <v>54506256.64</v>
      </c>
      <c r="D149" s="37">
        <v>54302987.66</v>
      </c>
      <c r="E149" s="54">
        <f>D149/C149*100</f>
        <v>99.62707220687976</v>
      </c>
      <c r="F149" s="37">
        <v>48659201.89</v>
      </c>
      <c r="G149" s="37">
        <f>D149-F149</f>
        <v>5643785.769999996</v>
      </c>
      <c r="H149" s="54">
        <f>D149/F149*100</f>
        <v>111.59859913600403</v>
      </c>
    </row>
    <row r="150" spans="1:8" ht="21.75" customHeight="1">
      <c r="A150" s="18" t="s">
        <v>226</v>
      </c>
      <c r="B150" s="19" t="s">
        <v>108</v>
      </c>
      <c r="C150" s="11">
        <v>1839556.67</v>
      </c>
      <c r="D150" s="11">
        <v>1636287.69</v>
      </c>
      <c r="E150" s="54">
        <f>D150/C150*100</f>
        <v>88.95011046329984</v>
      </c>
      <c r="F150" s="11">
        <v>943215.82</v>
      </c>
      <c r="G150" s="11">
        <f>D150-F150</f>
        <v>693071.87</v>
      </c>
      <c r="H150" s="54">
        <f>D150/F150*100</f>
        <v>173.47966979603885</v>
      </c>
    </row>
    <row r="151" spans="1:8" ht="21.75" customHeight="1">
      <c r="A151" s="23" t="s">
        <v>227</v>
      </c>
      <c r="B151" s="24" t="s">
        <v>109</v>
      </c>
      <c r="C151" s="25">
        <v>1839556.67</v>
      </c>
      <c r="D151" s="25">
        <v>1636287.69</v>
      </c>
      <c r="E151" s="54">
        <f>D151/C151*100</f>
        <v>88.95011046329984</v>
      </c>
      <c r="F151" s="25">
        <v>943215.82</v>
      </c>
      <c r="G151" s="25">
        <f>D151-F151</f>
        <v>693071.87</v>
      </c>
      <c r="H151" s="61">
        <f>D151/F151*100</f>
        <v>173.47966979603885</v>
      </c>
    </row>
    <row r="152" spans="1:8" ht="78.75" customHeight="1" hidden="1">
      <c r="A152" s="27"/>
      <c r="B152" s="47"/>
      <c r="C152" s="25"/>
      <c r="D152" s="25"/>
      <c r="E152" s="54"/>
      <c r="F152" s="25"/>
      <c r="G152" s="25"/>
      <c r="H152" s="54"/>
    </row>
    <row r="153" spans="1:8" s="85" customFormat="1" ht="51" customHeight="1">
      <c r="A153" s="9" t="s">
        <v>235</v>
      </c>
      <c r="B153" s="48" t="s">
        <v>236</v>
      </c>
      <c r="C153" s="11">
        <v>1101325.82</v>
      </c>
      <c r="D153" s="11">
        <v>1101325.82</v>
      </c>
      <c r="E153" s="55">
        <f>D153/C153*100</f>
        <v>100</v>
      </c>
      <c r="F153" s="11">
        <v>582245.4</v>
      </c>
      <c r="G153" s="11">
        <f aca="true" t="shared" si="27" ref="G153:G161">D153-F153</f>
        <v>519080.42000000004</v>
      </c>
      <c r="H153" s="55">
        <f>D153/F153*100</f>
        <v>189.15148492371085</v>
      </c>
    </row>
    <row r="154" spans="1:8" s="97" customFormat="1" ht="51" customHeight="1">
      <c r="A154" s="95" t="s">
        <v>237</v>
      </c>
      <c r="B154" s="96" t="s">
        <v>238</v>
      </c>
      <c r="C154" s="92">
        <v>1101325.82</v>
      </c>
      <c r="D154" s="92">
        <v>1101325.82</v>
      </c>
      <c r="E154" s="93">
        <f>D154/C154*100</f>
        <v>100</v>
      </c>
      <c r="F154" s="92">
        <v>582245.4</v>
      </c>
      <c r="G154" s="92">
        <f t="shared" si="27"/>
        <v>519080.42000000004</v>
      </c>
      <c r="H154" s="93">
        <f>D154/F154*100</f>
        <v>189.15148492371085</v>
      </c>
    </row>
    <row r="155" spans="1:8" ht="36.75" customHeight="1">
      <c r="A155" s="9" t="s">
        <v>228</v>
      </c>
      <c r="B155" s="48" t="s">
        <v>210</v>
      </c>
      <c r="C155" s="11">
        <v>0</v>
      </c>
      <c r="D155" s="11">
        <v>0</v>
      </c>
      <c r="E155" s="55">
        <v>0</v>
      </c>
      <c r="F155" s="11">
        <v>4418.16</v>
      </c>
      <c r="G155" s="11">
        <f t="shared" si="27"/>
        <v>-4418.16</v>
      </c>
      <c r="H155" s="55">
        <v>0</v>
      </c>
    </row>
    <row r="156" spans="1:8" ht="48.75" customHeight="1">
      <c r="A156" s="9" t="s">
        <v>229</v>
      </c>
      <c r="B156" s="48" t="s">
        <v>239</v>
      </c>
      <c r="C156" s="11">
        <v>0</v>
      </c>
      <c r="D156" s="11">
        <v>0</v>
      </c>
      <c r="E156" s="55">
        <v>0</v>
      </c>
      <c r="F156" s="11">
        <v>4418.16</v>
      </c>
      <c r="G156" s="11">
        <f t="shared" si="27"/>
        <v>-4418.16</v>
      </c>
      <c r="H156" s="55">
        <v>0</v>
      </c>
    </row>
    <row r="157" spans="1:8" ht="15.75" customHeight="1">
      <c r="A157" s="18" t="s">
        <v>230</v>
      </c>
      <c r="B157" s="48" t="s">
        <v>110</v>
      </c>
      <c r="C157" s="11">
        <v>51565374.15</v>
      </c>
      <c r="D157" s="11">
        <v>51565374.15</v>
      </c>
      <c r="E157" s="54">
        <f aca="true" t="shared" si="28" ref="E157:E165">D157/C157*100</f>
        <v>100</v>
      </c>
      <c r="F157" s="11">
        <v>47129322.51</v>
      </c>
      <c r="G157" s="11">
        <f t="shared" si="27"/>
        <v>4436051.640000001</v>
      </c>
      <c r="H157" s="54">
        <f aca="true" t="shared" si="29" ref="H157:H165">D157/F157*100</f>
        <v>109.41250882411634</v>
      </c>
    </row>
    <row r="158" spans="1:8" ht="15.75" customHeight="1">
      <c r="A158" s="23" t="s">
        <v>231</v>
      </c>
      <c r="B158" s="24" t="s">
        <v>111</v>
      </c>
      <c r="C158" s="25">
        <v>51565374.15</v>
      </c>
      <c r="D158" s="25">
        <v>51565374.15</v>
      </c>
      <c r="E158" s="61">
        <f t="shared" si="28"/>
        <v>100</v>
      </c>
      <c r="F158" s="25">
        <v>47129322.51</v>
      </c>
      <c r="G158" s="25">
        <f t="shared" si="27"/>
        <v>4436051.640000001</v>
      </c>
      <c r="H158" s="61">
        <f t="shared" si="29"/>
        <v>109.41250882411634</v>
      </c>
    </row>
    <row r="159" spans="1:8" ht="16.5" customHeight="1">
      <c r="A159" s="21" t="s">
        <v>232</v>
      </c>
      <c r="B159" s="49" t="s">
        <v>112</v>
      </c>
      <c r="C159" s="37">
        <v>4586136.51</v>
      </c>
      <c r="D159" s="37">
        <v>4152111.18</v>
      </c>
      <c r="E159" s="54">
        <f t="shared" si="28"/>
        <v>90.53614455100465</v>
      </c>
      <c r="F159" s="37">
        <v>5100545.86</v>
      </c>
      <c r="G159" s="37">
        <f t="shared" si="27"/>
        <v>-948434.6800000002</v>
      </c>
      <c r="H159" s="54">
        <f t="shared" si="29"/>
        <v>81.40523179219096</v>
      </c>
    </row>
    <row r="160" spans="1:8" ht="48">
      <c r="A160" s="9" t="s">
        <v>233</v>
      </c>
      <c r="B160" s="48" t="s">
        <v>113</v>
      </c>
      <c r="C160" s="11">
        <v>18000</v>
      </c>
      <c r="D160" s="11">
        <v>18000</v>
      </c>
      <c r="E160" s="54">
        <f t="shared" si="28"/>
        <v>100</v>
      </c>
      <c r="F160" s="11">
        <v>10000</v>
      </c>
      <c r="G160" s="11">
        <f t="shared" si="27"/>
        <v>8000</v>
      </c>
      <c r="H160" s="54">
        <f>D160/F160*100</f>
        <v>180</v>
      </c>
    </row>
    <row r="161" spans="1:8" ht="48" customHeight="1">
      <c r="A161" s="27" t="s">
        <v>234</v>
      </c>
      <c r="B161" s="47" t="s">
        <v>114</v>
      </c>
      <c r="C161" s="25">
        <v>18000</v>
      </c>
      <c r="D161" s="25">
        <v>18000</v>
      </c>
      <c r="E161" s="61">
        <f t="shared" si="28"/>
        <v>100</v>
      </c>
      <c r="F161" s="25">
        <v>10000</v>
      </c>
      <c r="G161" s="25">
        <f t="shared" si="27"/>
        <v>8000</v>
      </c>
      <c r="H161" s="61">
        <f>D161/F161*100</f>
        <v>180</v>
      </c>
    </row>
    <row r="162" spans="1:8" s="102" customFormat="1" ht="66.75" customHeight="1">
      <c r="A162" s="21" t="s">
        <v>369</v>
      </c>
      <c r="B162" s="49" t="s">
        <v>370</v>
      </c>
      <c r="C162" s="37">
        <v>142355.62</v>
      </c>
      <c r="D162" s="37">
        <v>134729.36</v>
      </c>
      <c r="E162" s="54">
        <f>D162/C162*100</f>
        <v>94.64281072991709</v>
      </c>
      <c r="F162" s="37">
        <v>0</v>
      </c>
      <c r="G162" s="37">
        <f aca="true" t="shared" si="30" ref="G162:G169">D162-F162</f>
        <v>134729.36</v>
      </c>
      <c r="H162" s="54">
        <v>0</v>
      </c>
    </row>
    <row r="163" spans="1:8" ht="60" customHeight="1">
      <c r="A163" s="27" t="s">
        <v>371</v>
      </c>
      <c r="B163" s="47" t="s">
        <v>372</v>
      </c>
      <c r="C163" s="25">
        <v>142355.62</v>
      </c>
      <c r="D163" s="25">
        <v>134729.36</v>
      </c>
      <c r="E163" s="61">
        <f>D163/C163*100</f>
        <v>94.64281072991709</v>
      </c>
      <c r="F163" s="25">
        <v>0</v>
      </c>
      <c r="G163" s="25">
        <f t="shared" si="30"/>
        <v>134729.36</v>
      </c>
      <c r="H163" s="61">
        <v>0</v>
      </c>
    </row>
    <row r="164" spans="1:8" s="85" customFormat="1" ht="50.25" customHeight="1">
      <c r="A164" s="9" t="s">
        <v>289</v>
      </c>
      <c r="B164" s="48" t="s">
        <v>290</v>
      </c>
      <c r="C164" s="11">
        <v>3124800</v>
      </c>
      <c r="D164" s="11">
        <v>2800379</v>
      </c>
      <c r="E164" s="55">
        <f t="shared" si="28"/>
        <v>89.61786354326678</v>
      </c>
      <c r="F164" s="11">
        <v>2683733.46</v>
      </c>
      <c r="G164" s="11">
        <f t="shared" si="30"/>
        <v>116645.54000000004</v>
      </c>
      <c r="H164" s="55">
        <f t="shared" si="29"/>
        <v>104.34639064342849</v>
      </c>
    </row>
    <row r="165" spans="1:8" ht="48" customHeight="1">
      <c r="A165" s="27" t="s">
        <v>291</v>
      </c>
      <c r="B165" s="47" t="s">
        <v>292</v>
      </c>
      <c r="C165" s="25">
        <v>3124800</v>
      </c>
      <c r="D165" s="25">
        <v>2800379</v>
      </c>
      <c r="E165" s="61">
        <f t="shared" si="28"/>
        <v>89.61786354326678</v>
      </c>
      <c r="F165" s="25">
        <v>2683733.46</v>
      </c>
      <c r="G165" s="25">
        <f t="shared" si="30"/>
        <v>116645.54000000004</v>
      </c>
      <c r="H165" s="61">
        <f t="shared" si="29"/>
        <v>104.34639064342849</v>
      </c>
    </row>
    <row r="166" spans="1:8" s="85" customFormat="1" ht="18" customHeight="1">
      <c r="A166" s="9" t="s">
        <v>381</v>
      </c>
      <c r="B166" s="48" t="s">
        <v>382</v>
      </c>
      <c r="C166" s="11">
        <v>1300980.89</v>
      </c>
      <c r="D166" s="11">
        <v>1199002.82</v>
      </c>
      <c r="E166" s="55">
        <f>D166/C166*100</f>
        <v>92.16144750596607</v>
      </c>
      <c r="F166" s="11">
        <v>2406812.4</v>
      </c>
      <c r="G166" s="11">
        <f t="shared" si="30"/>
        <v>-1207809.5799999998</v>
      </c>
      <c r="H166" s="55">
        <f>D166/F166*100</f>
        <v>49.81704515067315</v>
      </c>
    </row>
    <row r="167" spans="1:8" ht="22.5" customHeight="1">
      <c r="A167" s="27" t="s">
        <v>383</v>
      </c>
      <c r="B167" s="47" t="s">
        <v>384</v>
      </c>
      <c r="C167" s="25">
        <v>1300980.89</v>
      </c>
      <c r="D167" s="25">
        <v>1199002.82</v>
      </c>
      <c r="E167" s="61">
        <f>D167/C167*100</f>
        <v>92.16144750596607</v>
      </c>
      <c r="F167" s="25">
        <v>2406812.4</v>
      </c>
      <c r="G167" s="25">
        <f t="shared" si="30"/>
        <v>-1207809.5799999998</v>
      </c>
      <c r="H167" s="61">
        <f>D167/F167*100</f>
        <v>49.81704515067315</v>
      </c>
    </row>
    <row r="168" spans="1:8" s="126" customFormat="1" ht="22.5" customHeight="1">
      <c r="A168" s="123" t="s">
        <v>389</v>
      </c>
      <c r="B168" s="124" t="s">
        <v>391</v>
      </c>
      <c r="C168" s="112">
        <v>0</v>
      </c>
      <c r="D168" s="112">
        <v>0</v>
      </c>
      <c r="E168" s="125">
        <v>0</v>
      </c>
      <c r="F168" s="112">
        <v>40000</v>
      </c>
      <c r="G168" s="112">
        <f t="shared" si="30"/>
        <v>-40000</v>
      </c>
      <c r="H168" s="125">
        <v>0</v>
      </c>
    </row>
    <row r="169" spans="1:8" s="86" customFormat="1" ht="22.5" customHeight="1">
      <c r="A169" s="27" t="s">
        <v>390</v>
      </c>
      <c r="B169" s="47" t="s">
        <v>392</v>
      </c>
      <c r="C169" s="25">
        <v>0</v>
      </c>
      <c r="D169" s="25">
        <v>0</v>
      </c>
      <c r="E169" s="61">
        <v>0</v>
      </c>
      <c r="F169" s="25">
        <v>40000</v>
      </c>
      <c r="G169" s="25">
        <f t="shared" si="30"/>
        <v>-40000</v>
      </c>
      <c r="H169" s="61">
        <v>0</v>
      </c>
    </row>
    <row r="170" spans="1:8" ht="36" customHeight="1">
      <c r="A170" s="90" t="s">
        <v>200</v>
      </c>
      <c r="B170" s="100" t="s">
        <v>201</v>
      </c>
      <c r="C170" s="87">
        <v>-144673</v>
      </c>
      <c r="D170" s="87">
        <v>-144673</v>
      </c>
      <c r="E170" s="88">
        <f>D170/C170*100</f>
        <v>100</v>
      </c>
      <c r="F170" s="87">
        <v>-213551.52</v>
      </c>
      <c r="G170" s="87">
        <f>D170-F170</f>
        <v>68878.51999999999</v>
      </c>
      <c r="H170" s="88">
        <f>D170/F170*100</f>
        <v>67.74618134303142</v>
      </c>
    </row>
    <row r="171" spans="1:8" ht="34.5" customHeight="1">
      <c r="A171" s="26" t="s">
        <v>240</v>
      </c>
      <c r="B171" s="101" t="s">
        <v>202</v>
      </c>
      <c r="C171" s="14">
        <v>-144673</v>
      </c>
      <c r="D171" s="14">
        <v>-144673</v>
      </c>
      <c r="E171" s="56">
        <f>D171/C171*100</f>
        <v>100</v>
      </c>
      <c r="F171" s="14">
        <v>-213551.52</v>
      </c>
      <c r="G171" s="14">
        <f>D171-F171</f>
        <v>68878.51999999999</v>
      </c>
      <c r="H171" s="56">
        <f>D171/F171*100</f>
        <v>67.74618134303142</v>
      </c>
    </row>
    <row r="172" spans="1:8" ht="48.75" customHeight="1">
      <c r="A172" s="26" t="s">
        <v>321</v>
      </c>
      <c r="B172" s="101" t="s">
        <v>322</v>
      </c>
      <c r="C172" s="14">
        <v>0</v>
      </c>
      <c r="D172" s="14">
        <v>0</v>
      </c>
      <c r="E172" s="56">
        <v>0</v>
      </c>
      <c r="F172" s="14">
        <v>-50528.52</v>
      </c>
      <c r="G172" s="98">
        <f>D172-F172</f>
        <v>50528.52</v>
      </c>
      <c r="H172" s="99">
        <v>0</v>
      </c>
    </row>
    <row r="173" spans="1:8" ht="34.5" customHeight="1">
      <c r="A173" s="26" t="s">
        <v>241</v>
      </c>
      <c r="B173" s="101" t="s">
        <v>202</v>
      </c>
      <c r="C173" s="14">
        <v>-144673</v>
      </c>
      <c r="D173" s="14">
        <v>-144673</v>
      </c>
      <c r="E173" s="56">
        <f>D173/C173*100</f>
        <v>100</v>
      </c>
      <c r="F173" s="14">
        <v>-163023</v>
      </c>
      <c r="G173" s="98">
        <f>D173-F173</f>
        <v>18350</v>
      </c>
      <c r="H173" s="99">
        <f>D173/F173*100</f>
        <v>88.74391956963127</v>
      </c>
    </row>
    <row r="174" spans="1:8" ht="12.75">
      <c r="A174" s="21"/>
      <c r="B174" s="50" t="s">
        <v>115</v>
      </c>
      <c r="C174" s="5">
        <f>C7+C126</f>
        <v>213066014.49</v>
      </c>
      <c r="D174" s="5">
        <f>D7+D126</f>
        <v>209765391.98</v>
      </c>
      <c r="E174" s="53">
        <f>D174/C174*100</f>
        <v>98.45089207779078</v>
      </c>
      <c r="F174" s="5">
        <f>F7+F126</f>
        <v>199456000.67000002</v>
      </c>
      <c r="G174" s="5">
        <f>D174-F174</f>
        <v>10309391.309999973</v>
      </c>
      <c r="H174" s="53">
        <f>D174/F174*100</f>
        <v>105.16875465033357</v>
      </c>
    </row>
  </sheetData>
  <sheetProtection/>
  <mergeCells count="9">
    <mergeCell ref="A1:H1"/>
    <mergeCell ref="A2:H2"/>
    <mergeCell ref="B5:B6"/>
    <mergeCell ref="A5:A6"/>
    <mergeCell ref="F5:H5"/>
    <mergeCell ref="C5:C6"/>
    <mergeCell ref="D5:D6"/>
    <mergeCell ref="E5:E6"/>
    <mergeCell ref="A3:H3"/>
  </mergeCells>
  <printOptions/>
  <pageMargins left="0.7874015748031497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H47" sqref="H47"/>
    </sheetView>
  </sheetViews>
  <sheetFormatPr defaultColWidth="9.140625" defaultRowHeight="12.75"/>
  <cols>
    <col min="1" max="1" width="45.8515625" style="0" customWidth="1"/>
    <col min="3" max="3" width="11.57421875" style="0" customWidth="1"/>
    <col min="4" max="4" width="12.00390625" style="0" customWidth="1"/>
    <col min="5" max="5" width="10.57421875" style="0" customWidth="1"/>
    <col min="6" max="6" width="11.8515625" style="0" customWidth="1"/>
    <col min="7" max="7" width="10.8515625" style="0" customWidth="1"/>
    <col min="8" max="8" width="9.8515625" style="0" customWidth="1"/>
  </cols>
  <sheetData>
    <row r="1" spans="1:8" ht="15.75">
      <c r="A1" s="146" t="s">
        <v>180</v>
      </c>
      <c r="B1" s="146"/>
      <c r="C1" s="146"/>
      <c r="D1" s="146"/>
      <c r="E1" s="146"/>
      <c r="F1" s="146"/>
      <c r="G1" s="146"/>
      <c r="H1" s="146"/>
    </row>
    <row r="2" ht="12.75">
      <c r="H2" s="81" t="s">
        <v>1</v>
      </c>
    </row>
    <row r="3" spans="1:8" ht="39.75" customHeight="1">
      <c r="A3" s="151" t="s">
        <v>121</v>
      </c>
      <c r="B3" s="151" t="s">
        <v>122</v>
      </c>
      <c r="C3" s="150" t="s">
        <v>116</v>
      </c>
      <c r="D3" s="150" t="s">
        <v>0</v>
      </c>
      <c r="E3" s="148" t="s">
        <v>117</v>
      </c>
      <c r="F3" s="150" t="s">
        <v>348</v>
      </c>
      <c r="G3" s="150"/>
      <c r="H3" s="150"/>
    </row>
    <row r="4" spans="1:8" ht="48" customHeight="1">
      <c r="A4" s="151"/>
      <c r="B4" s="151"/>
      <c r="C4" s="153"/>
      <c r="D4" s="153"/>
      <c r="E4" s="149"/>
      <c r="F4" s="52" t="s">
        <v>0</v>
      </c>
      <c r="G4" s="52" t="s">
        <v>203</v>
      </c>
      <c r="H4" s="52" t="s">
        <v>118</v>
      </c>
    </row>
    <row r="5" spans="1:8" ht="15.75">
      <c r="A5" s="68" t="s">
        <v>123</v>
      </c>
      <c r="B5" s="69" t="s">
        <v>154</v>
      </c>
      <c r="C5" s="73">
        <f>C6+C7+C8+C9+C10+C11+C12</f>
        <v>46923957.730000004</v>
      </c>
      <c r="D5" s="73">
        <f>D6+D7+D8+D9+D10+D11+D12</f>
        <v>45736311.3</v>
      </c>
      <c r="E5" s="79">
        <f aca="true" t="shared" si="0" ref="E5:E10">D5/C5*100</f>
        <v>97.46899774133779</v>
      </c>
      <c r="F5" s="73">
        <f>F6+F7+F8+F9+F10+F11+F12</f>
        <v>39871805.739999995</v>
      </c>
      <c r="G5" s="73">
        <f aca="true" t="shared" si="1" ref="G5:G10">D5-F5</f>
        <v>5864505.560000002</v>
      </c>
      <c r="H5" s="79">
        <f>D5/F5*100</f>
        <v>114.70840221845444</v>
      </c>
    </row>
    <row r="6" spans="1:8" ht="47.25">
      <c r="A6" s="70" t="s">
        <v>124</v>
      </c>
      <c r="B6" s="71" t="s">
        <v>155</v>
      </c>
      <c r="C6" s="77">
        <v>2657872.93</v>
      </c>
      <c r="D6" s="77">
        <v>2657872.83</v>
      </c>
      <c r="E6" s="80">
        <f t="shared" si="0"/>
        <v>99.9999962375929</v>
      </c>
      <c r="F6" s="77">
        <v>2096260.67</v>
      </c>
      <c r="G6" s="77">
        <f t="shared" si="1"/>
        <v>561612.1600000001</v>
      </c>
      <c r="H6" s="80">
        <f>D6/F6*100</f>
        <v>126.79114138987306</v>
      </c>
    </row>
    <row r="7" spans="1:8" ht="65.25" customHeight="1">
      <c r="A7" s="70" t="s">
        <v>204</v>
      </c>
      <c r="B7" s="71" t="s">
        <v>205</v>
      </c>
      <c r="C7" s="77">
        <v>437647.6</v>
      </c>
      <c r="D7" s="77">
        <v>435393.32</v>
      </c>
      <c r="E7" s="80">
        <f t="shared" si="0"/>
        <v>99.48490977672448</v>
      </c>
      <c r="F7" s="77">
        <v>394175.24</v>
      </c>
      <c r="G7" s="77">
        <f t="shared" si="1"/>
        <v>41218.080000000016</v>
      </c>
      <c r="H7" s="80">
        <f>D7/F7*100</f>
        <v>110.45679074109272</v>
      </c>
    </row>
    <row r="8" spans="1:8" ht="78.75">
      <c r="A8" s="70" t="s">
        <v>125</v>
      </c>
      <c r="B8" s="71" t="s">
        <v>156</v>
      </c>
      <c r="C8" s="77">
        <v>27476810.87</v>
      </c>
      <c r="D8" s="77">
        <v>27244024.69</v>
      </c>
      <c r="E8" s="80">
        <f t="shared" si="0"/>
        <v>99.15279039805102</v>
      </c>
      <c r="F8" s="77">
        <v>27167881.93</v>
      </c>
      <c r="G8" s="77">
        <f t="shared" si="1"/>
        <v>76142.76000000164</v>
      </c>
      <c r="H8" s="80">
        <f>D8/F8*100</f>
        <v>100.28026756077706</v>
      </c>
    </row>
    <row r="9" spans="1:8" ht="15.75">
      <c r="A9" s="70" t="s">
        <v>208</v>
      </c>
      <c r="B9" s="71" t="s">
        <v>209</v>
      </c>
      <c r="C9" s="77">
        <v>0</v>
      </c>
      <c r="D9" s="77">
        <v>0</v>
      </c>
      <c r="E9" s="80">
        <v>0</v>
      </c>
      <c r="F9" s="77">
        <v>4418.16</v>
      </c>
      <c r="G9" s="77">
        <f t="shared" si="1"/>
        <v>-4418.16</v>
      </c>
      <c r="H9" s="80">
        <v>0</v>
      </c>
    </row>
    <row r="10" spans="1:8" ht="63">
      <c r="A10" s="70" t="s">
        <v>126</v>
      </c>
      <c r="B10" s="71" t="s">
        <v>157</v>
      </c>
      <c r="C10" s="77">
        <v>5517084.52</v>
      </c>
      <c r="D10" s="77">
        <v>5509313.76</v>
      </c>
      <c r="E10" s="80">
        <f t="shared" si="0"/>
        <v>99.85915097055647</v>
      </c>
      <c r="F10" s="77">
        <v>4950067.01</v>
      </c>
      <c r="G10" s="77">
        <f t="shared" si="1"/>
        <v>559246.75</v>
      </c>
      <c r="H10" s="80">
        <f>D10/F10*100</f>
        <v>111.29776119939838</v>
      </c>
    </row>
    <row r="11" spans="1:8" ht="15.75">
      <c r="A11" s="70" t="s">
        <v>127</v>
      </c>
      <c r="B11" s="71" t="s">
        <v>158</v>
      </c>
      <c r="C11" s="77">
        <v>54293.02</v>
      </c>
      <c r="D11" s="77">
        <v>0</v>
      </c>
      <c r="E11" s="80">
        <v>0</v>
      </c>
      <c r="F11" s="77">
        <v>0</v>
      </c>
      <c r="G11" s="77">
        <v>0</v>
      </c>
      <c r="H11" s="80">
        <v>0</v>
      </c>
    </row>
    <row r="12" spans="1:8" ht="15.75">
      <c r="A12" s="70" t="s">
        <v>128</v>
      </c>
      <c r="B12" s="71" t="s">
        <v>159</v>
      </c>
      <c r="C12" s="77">
        <v>10780248.79</v>
      </c>
      <c r="D12" s="77">
        <v>9889706.7</v>
      </c>
      <c r="E12" s="80">
        <f aca="true" t="shared" si="2" ref="E12:E19">D12/C12*100</f>
        <v>91.7391323025301</v>
      </c>
      <c r="F12" s="77">
        <v>5259002.73</v>
      </c>
      <c r="G12" s="77">
        <f aca="true" t="shared" si="3" ref="G12:G30">D12-F12</f>
        <v>4630703.969999999</v>
      </c>
      <c r="H12" s="80">
        <f aca="true" t="shared" si="4" ref="H12:H22">D12/F12*100</f>
        <v>188.05289154128275</v>
      </c>
    </row>
    <row r="13" spans="1:8" ht="47.25">
      <c r="A13" s="68" t="s">
        <v>129</v>
      </c>
      <c r="B13" s="69" t="s">
        <v>160</v>
      </c>
      <c r="C13" s="73">
        <f>C14+C15</f>
        <v>837919.49</v>
      </c>
      <c r="D13" s="73">
        <f>D14+D15</f>
        <v>836269.49</v>
      </c>
      <c r="E13" s="79">
        <f t="shared" si="2"/>
        <v>99.8030837067652</v>
      </c>
      <c r="F13" s="73">
        <f>F14+F15</f>
        <v>323056.43000000005</v>
      </c>
      <c r="G13" s="73">
        <f t="shared" si="3"/>
        <v>513213.05999999994</v>
      </c>
      <c r="H13" s="79">
        <f t="shared" si="4"/>
        <v>258.861738179921</v>
      </c>
    </row>
    <row r="14" spans="1:8" ht="66" customHeight="1">
      <c r="A14" s="70" t="s">
        <v>297</v>
      </c>
      <c r="B14" s="71" t="s">
        <v>298</v>
      </c>
      <c r="C14" s="77">
        <v>542793.95</v>
      </c>
      <c r="D14" s="77">
        <v>542793.95</v>
      </c>
      <c r="E14" s="80">
        <f t="shared" si="2"/>
        <v>100</v>
      </c>
      <c r="F14" s="77">
        <v>139988.2</v>
      </c>
      <c r="G14" s="77">
        <f t="shared" si="3"/>
        <v>402805.74999999994</v>
      </c>
      <c r="H14" s="80">
        <f t="shared" si="4"/>
        <v>387.7426454515451</v>
      </c>
    </row>
    <row r="15" spans="1:8" ht="47.25">
      <c r="A15" s="70" t="s">
        <v>130</v>
      </c>
      <c r="B15" s="71" t="s">
        <v>161</v>
      </c>
      <c r="C15" s="77">
        <v>295125.54</v>
      </c>
      <c r="D15" s="77">
        <v>293475.54</v>
      </c>
      <c r="E15" s="80">
        <f t="shared" si="2"/>
        <v>99.44091588955669</v>
      </c>
      <c r="F15" s="77">
        <v>183068.23</v>
      </c>
      <c r="G15" s="77">
        <f t="shared" si="3"/>
        <v>110407.30999999997</v>
      </c>
      <c r="H15" s="80">
        <f t="shared" si="4"/>
        <v>160.3093775473767</v>
      </c>
    </row>
    <row r="16" spans="1:8" ht="15.75">
      <c r="A16" s="68" t="s">
        <v>131</v>
      </c>
      <c r="B16" s="69" t="s">
        <v>162</v>
      </c>
      <c r="C16" s="73">
        <f>C17+C18+C19+C20</f>
        <v>26202053.54</v>
      </c>
      <c r="D16" s="73">
        <f>D17+D18+D19+D20</f>
        <v>25158895.160000004</v>
      </c>
      <c r="E16" s="79">
        <f t="shared" si="2"/>
        <v>96.01879151033901</v>
      </c>
      <c r="F16" s="73">
        <f>F17+F18+F19+F20</f>
        <v>17986002.220000003</v>
      </c>
      <c r="G16" s="73">
        <f t="shared" si="3"/>
        <v>7172892.940000001</v>
      </c>
      <c r="H16" s="79">
        <f t="shared" si="4"/>
        <v>139.8804184068426</v>
      </c>
    </row>
    <row r="17" spans="1:8" ht="15.75">
      <c r="A17" s="70" t="s">
        <v>181</v>
      </c>
      <c r="B17" s="71" t="s">
        <v>182</v>
      </c>
      <c r="C17" s="77">
        <v>163762.3</v>
      </c>
      <c r="D17" s="77">
        <v>99000</v>
      </c>
      <c r="E17" s="80">
        <f t="shared" si="2"/>
        <v>60.453474334446945</v>
      </c>
      <c r="F17" s="77">
        <v>86178</v>
      </c>
      <c r="G17" s="77">
        <f t="shared" si="3"/>
        <v>12822</v>
      </c>
      <c r="H17" s="80">
        <f>D17/F17*100</f>
        <v>114.8785072756388</v>
      </c>
    </row>
    <row r="18" spans="1:8" ht="15.75">
      <c r="A18" s="70" t="s">
        <v>132</v>
      </c>
      <c r="B18" s="71" t="s">
        <v>163</v>
      </c>
      <c r="C18" s="77">
        <v>4390174.46</v>
      </c>
      <c r="D18" s="77">
        <v>4390174.46</v>
      </c>
      <c r="E18" s="80">
        <f t="shared" si="2"/>
        <v>100</v>
      </c>
      <c r="F18" s="77">
        <v>5802684.83</v>
      </c>
      <c r="G18" s="77">
        <f t="shared" si="3"/>
        <v>-1412510.37</v>
      </c>
      <c r="H18" s="80">
        <f t="shared" si="4"/>
        <v>75.65764105096157</v>
      </c>
    </row>
    <row r="19" spans="1:8" ht="15.75">
      <c r="A19" s="70" t="s">
        <v>133</v>
      </c>
      <c r="B19" s="71" t="s">
        <v>164</v>
      </c>
      <c r="C19" s="77">
        <v>21528116.78</v>
      </c>
      <c r="D19" s="77">
        <v>20549721.51</v>
      </c>
      <c r="E19" s="80">
        <f t="shared" si="2"/>
        <v>95.45526773196926</v>
      </c>
      <c r="F19" s="77">
        <v>11699913.47</v>
      </c>
      <c r="G19" s="77">
        <f t="shared" si="3"/>
        <v>8849808.040000001</v>
      </c>
      <c r="H19" s="80">
        <f t="shared" si="4"/>
        <v>175.63994436960567</v>
      </c>
    </row>
    <row r="20" spans="1:8" ht="31.5">
      <c r="A20" s="70" t="s">
        <v>134</v>
      </c>
      <c r="B20" s="71" t="s">
        <v>165</v>
      </c>
      <c r="C20" s="77">
        <v>120000</v>
      </c>
      <c r="D20" s="77">
        <v>119999.19</v>
      </c>
      <c r="E20" s="80">
        <f>D20/C20*100</f>
        <v>99.999325</v>
      </c>
      <c r="F20" s="77">
        <v>397225.92</v>
      </c>
      <c r="G20" s="77">
        <f t="shared" si="3"/>
        <v>-277226.73</v>
      </c>
      <c r="H20" s="80">
        <f t="shared" si="4"/>
        <v>30.209305072539074</v>
      </c>
    </row>
    <row r="21" spans="1:8" ht="31.5">
      <c r="A21" s="68" t="s">
        <v>135</v>
      </c>
      <c r="B21" s="69" t="s">
        <v>166</v>
      </c>
      <c r="C21" s="73">
        <f>C22+C23+C24</f>
        <v>11549050.25</v>
      </c>
      <c r="D21" s="73">
        <f>D22+D23+D24</f>
        <v>11285886.73</v>
      </c>
      <c r="E21" s="79">
        <f aca="true" t="shared" si="5" ref="E21:E30">D21/C21*100</f>
        <v>97.72134059248725</v>
      </c>
      <c r="F21" s="73">
        <f>F22+F23+F24</f>
        <v>5430935.069999999</v>
      </c>
      <c r="G21" s="73">
        <f t="shared" si="3"/>
        <v>5854951.660000001</v>
      </c>
      <c r="H21" s="79">
        <f t="shared" si="4"/>
        <v>207.80743250535681</v>
      </c>
    </row>
    <row r="22" spans="1:8" ht="15.75">
      <c r="A22" s="70" t="s">
        <v>136</v>
      </c>
      <c r="B22" s="71" t="s">
        <v>167</v>
      </c>
      <c r="C22" s="77">
        <v>1487870.54</v>
      </c>
      <c r="D22" s="77">
        <v>1487870.54</v>
      </c>
      <c r="E22" s="80">
        <f t="shared" si="5"/>
        <v>100</v>
      </c>
      <c r="F22" s="77">
        <v>1156792.3</v>
      </c>
      <c r="G22" s="77">
        <f t="shared" si="3"/>
        <v>331078.24</v>
      </c>
      <c r="H22" s="80">
        <f t="shared" si="4"/>
        <v>128.62037031193933</v>
      </c>
    </row>
    <row r="23" spans="1:8" ht="15.75">
      <c r="A23" s="70" t="s">
        <v>137</v>
      </c>
      <c r="B23" s="71" t="s">
        <v>168</v>
      </c>
      <c r="C23" s="77">
        <v>8403553.96</v>
      </c>
      <c r="D23" s="77">
        <v>8140390.44</v>
      </c>
      <c r="E23" s="80">
        <f t="shared" si="5"/>
        <v>96.86842589156171</v>
      </c>
      <c r="F23" s="77">
        <v>3657068.63</v>
      </c>
      <c r="G23" s="77">
        <f t="shared" si="3"/>
        <v>4483321.8100000005</v>
      </c>
      <c r="H23" s="80">
        <f aca="true" t="shared" si="6" ref="H23:H30">D23/F23*100</f>
        <v>222.59331895557017</v>
      </c>
    </row>
    <row r="24" spans="1:8" ht="15.75">
      <c r="A24" s="70" t="s">
        <v>138</v>
      </c>
      <c r="B24" s="71" t="s">
        <v>169</v>
      </c>
      <c r="C24" s="77">
        <v>1657625.75</v>
      </c>
      <c r="D24" s="77">
        <v>1657625.75</v>
      </c>
      <c r="E24" s="80">
        <f t="shared" si="5"/>
        <v>100</v>
      </c>
      <c r="F24" s="77">
        <v>617074.14</v>
      </c>
      <c r="G24" s="77">
        <f t="shared" si="3"/>
        <v>1040551.61</v>
      </c>
      <c r="H24" s="80">
        <f t="shared" si="6"/>
        <v>268.6266758804704</v>
      </c>
    </row>
    <row r="25" spans="1:8" s="133" customFormat="1" ht="15.75">
      <c r="A25" s="68" t="s">
        <v>407</v>
      </c>
      <c r="B25" s="69" t="s">
        <v>408</v>
      </c>
      <c r="C25" s="73">
        <f>C26</f>
        <v>115971</v>
      </c>
      <c r="D25" s="73">
        <f>D26</f>
        <v>115971</v>
      </c>
      <c r="E25" s="79">
        <f>D25/C25*100</f>
        <v>100</v>
      </c>
      <c r="F25" s="73">
        <f>F26</f>
        <v>215051.26</v>
      </c>
      <c r="G25" s="73">
        <f>D25-F25</f>
        <v>-99080.26000000001</v>
      </c>
      <c r="H25" s="79">
        <f>D25/F25*100</f>
        <v>53.92714276586894</v>
      </c>
    </row>
    <row r="26" spans="1:8" ht="31.5">
      <c r="A26" s="70" t="s">
        <v>409</v>
      </c>
      <c r="B26" s="71" t="s">
        <v>410</v>
      </c>
      <c r="C26" s="77">
        <v>115971</v>
      </c>
      <c r="D26" s="77">
        <v>115971</v>
      </c>
      <c r="E26" s="80">
        <f>D26/C26*100</f>
        <v>100</v>
      </c>
      <c r="F26" s="77">
        <v>215051.26</v>
      </c>
      <c r="G26" s="77">
        <f>D26-F26</f>
        <v>-99080.26000000001</v>
      </c>
      <c r="H26" s="80">
        <f>D26/F26*100</f>
        <v>53.92714276586894</v>
      </c>
    </row>
    <row r="27" spans="1:8" ht="15.75">
      <c r="A27" s="68" t="s">
        <v>139</v>
      </c>
      <c r="B27" s="69" t="s">
        <v>170</v>
      </c>
      <c r="C27" s="73">
        <f>C28+C29+C30+C31+C32+C33</f>
        <v>122387576.97</v>
      </c>
      <c r="D27" s="73">
        <f>D28+D29+D30+D31+D32+D33</f>
        <v>116538083.59</v>
      </c>
      <c r="E27" s="79">
        <f t="shared" si="5"/>
        <v>95.22051704526037</v>
      </c>
      <c r="F27" s="73">
        <f>F28+F29+F30+F31+F32+F33</f>
        <v>110112269.07</v>
      </c>
      <c r="G27" s="73">
        <f t="shared" si="3"/>
        <v>6425814.520000011</v>
      </c>
      <c r="H27" s="79">
        <f t="shared" si="6"/>
        <v>105.83569349198956</v>
      </c>
    </row>
    <row r="28" spans="1:8" ht="15.75">
      <c r="A28" s="70" t="s">
        <v>140</v>
      </c>
      <c r="B28" s="71" t="s">
        <v>171</v>
      </c>
      <c r="C28" s="77">
        <v>44432245.1</v>
      </c>
      <c r="D28" s="77">
        <v>39522242.88</v>
      </c>
      <c r="E28" s="80">
        <f t="shared" si="5"/>
        <v>88.94946179525824</v>
      </c>
      <c r="F28" s="77">
        <v>36975779.64</v>
      </c>
      <c r="G28" s="77">
        <f t="shared" si="3"/>
        <v>2546463.240000002</v>
      </c>
      <c r="H28" s="80">
        <f t="shared" si="6"/>
        <v>106.88684123713585</v>
      </c>
    </row>
    <row r="29" spans="1:8" ht="15.75">
      <c r="A29" s="70" t="s">
        <v>141</v>
      </c>
      <c r="B29" s="71" t="s">
        <v>75</v>
      </c>
      <c r="C29" s="77">
        <v>66345685.29</v>
      </c>
      <c r="D29" s="77">
        <v>65446146.28</v>
      </c>
      <c r="E29" s="80">
        <f t="shared" si="5"/>
        <v>98.64416351105866</v>
      </c>
      <c r="F29" s="77">
        <v>63110103.46</v>
      </c>
      <c r="G29" s="77">
        <f t="shared" si="3"/>
        <v>2336042.8200000003</v>
      </c>
      <c r="H29" s="80">
        <f t="shared" si="6"/>
        <v>103.70153539913085</v>
      </c>
    </row>
    <row r="30" spans="1:8" ht="15.75">
      <c r="A30" s="70" t="s">
        <v>142</v>
      </c>
      <c r="B30" s="71" t="s">
        <v>172</v>
      </c>
      <c r="C30" s="77">
        <v>3543624.58</v>
      </c>
      <c r="D30" s="77">
        <v>3528345.64</v>
      </c>
      <c r="E30" s="80">
        <f t="shared" si="5"/>
        <v>99.56883299415425</v>
      </c>
      <c r="F30" s="77">
        <v>2867636.44</v>
      </c>
      <c r="G30" s="77">
        <f t="shared" si="3"/>
        <v>660709.2000000002</v>
      </c>
      <c r="H30" s="80">
        <f t="shared" si="6"/>
        <v>123.04020100958127</v>
      </c>
    </row>
    <row r="31" spans="1:8" ht="31.5">
      <c r="A31" s="70" t="s">
        <v>143</v>
      </c>
      <c r="B31" s="71" t="s">
        <v>173</v>
      </c>
      <c r="C31" s="77">
        <v>24200</v>
      </c>
      <c r="D31" s="77">
        <v>24200</v>
      </c>
      <c r="E31" s="80">
        <f>D31/C31*100</f>
        <v>100</v>
      </c>
      <c r="F31" s="77">
        <v>15495</v>
      </c>
      <c r="G31" s="77">
        <f aca="true" t="shared" si="7" ref="G31:G42">D31-F31</f>
        <v>8705</v>
      </c>
      <c r="H31" s="80">
        <f>D31/F31*100</f>
        <v>156.17941271377865</v>
      </c>
    </row>
    <row r="32" spans="1:8" ht="18" customHeight="1">
      <c r="A32" s="70" t="s">
        <v>144</v>
      </c>
      <c r="B32" s="71" t="s">
        <v>174</v>
      </c>
      <c r="C32" s="77">
        <v>192000</v>
      </c>
      <c r="D32" s="77">
        <v>191999.12</v>
      </c>
      <c r="E32" s="80">
        <f aca="true" t="shared" si="8" ref="E32:E37">D32/C32*100</f>
        <v>99.99954166666667</v>
      </c>
      <c r="F32" s="77">
        <v>759359.87</v>
      </c>
      <c r="G32" s="77">
        <f t="shared" si="7"/>
        <v>-567360.75</v>
      </c>
      <c r="H32" s="80">
        <f aca="true" t="shared" si="9" ref="H32:H42">D32/F32*100</f>
        <v>25.284338504746106</v>
      </c>
    </row>
    <row r="33" spans="1:8" ht="15.75">
      <c r="A33" s="70" t="s">
        <v>145</v>
      </c>
      <c r="B33" s="71" t="s">
        <v>175</v>
      </c>
      <c r="C33" s="77">
        <v>7849822</v>
      </c>
      <c r="D33" s="77">
        <v>7825149.67</v>
      </c>
      <c r="E33" s="80">
        <f t="shared" si="8"/>
        <v>99.68569567564717</v>
      </c>
      <c r="F33" s="77">
        <v>6383894.66</v>
      </c>
      <c r="G33" s="77">
        <f t="shared" si="7"/>
        <v>1441255.0099999998</v>
      </c>
      <c r="H33" s="80">
        <f t="shared" si="9"/>
        <v>122.57642218050006</v>
      </c>
    </row>
    <row r="34" spans="1:8" ht="15.75">
      <c r="A34" s="68" t="s">
        <v>146</v>
      </c>
      <c r="B34" s="69" t="s">
        <v>176</v>
      </c>
      <c r="C34" s="73">
        <f>C35</f>
        <v>8887457.51</v>
      </c>
      <c r="D34" s="73">
        <f>D35</f>
        <v>8882935.73</v>
      </c>
      <c r="E34" s="79">
        <f t="shared" si="8"/>
        <v>99.94912178207422</v>
      </c>
      <c r="F34" s="73">
        <f>F35</f>
        <v>6869533.39</v>
      </c>
      <c r="G34" s="73">
        <f t="shared" si="7"/>
        <v>2013402.3400000008</v>
      </c>
      <c r="H34" s="79">
        <f t="shared" si="9"/>
        <v>129.3091571973566</v>
      </c>
    </row>
    <row r="35" spans="1:8" ht="15.75">
      <c r="A35" s="70" t="s">
        <v>147</v>
      </c>
      <c r="B35" s="71" t="s">
        <v>177</v>
      </c>
      <c r="C35" s="77">
        <v>8887457.51</v>
      </c>
      <c r="D35" s="77">
        <v>8882935.73</v>
      </c>
      <c r="E35" s="80">
        <f t="shared" si="8"/>
        <v>99.94912178207422</v>
      </c>
      <c r="F35" s="77">
        <v>6869533.39</v>
      </c>
      <c r="G35" s="77">
        <f t="shared" si="7"/>
        <v>2013402.3400000008</v>
      </c>
      <c r="H35" s="80">
        <f t="shared" si="9"/>
        <v>129.3091571973566</v>
      </c>
    </row>
    <row r="36" spans="1:8" ht="15.75">
      <c r="A36" s="68" t="s">
        <v>148</v>
      </c>
      <c r="B36" s="69">
        <v>1000</v>
      </c>
      <c r="C36" s="73">
        <f>C37+C38+C39</f>
        <v>3895785.15</v>
      </c>
      <c r="D36" s="73">
        <f>D37+D38+D39</f>
        <v>3744412.36</v>
      </c>
      <c r="E36" s="79">
        <f t="shared" si="8"/>
        <v>96.11444717376162</v>
      </c>
      <c r="F36" s="73">
        <f>F37+F38+F39</f>
        <v>3029284.4200000004</v>
      </c>
      <c r="G36" s="73">
        <f t="shared" si="7"/>
        <v>715127.9399999995</v>
      </c>
      <c r="H36" s="79">
        <f t="shared" si="9"/>
        <v>123.60715736292597</v>
      </c>
    </row>
    <row r="37" spans="1:8" ht="15.75">
      <c r="A37" s="70" t="s">
        <v>149</v>
      </c>
      <c r="B37" s="71">
        <v>1001</v>
      </c>
      <c r="C37" s="77">
        <v>2207152.9</v>
      </c>
      <c r="D37" s="77">
        <v>2207152.9</v>
      </c>
      <c r="E37" s="80">
        <f t="shared" si="8"/>
        <v>100</v>
      </c>
      <c r="F37" s="77">
        <v>2113099.24</v>
      </c>
      <c r="G37" s="77">
        <f t="shared" si="7"/>
        <v>94053.65999999968</v>
      </c>
      <c r="H37" s="80">
        <f t="shared" si="9"/>
        <v>104.45098167750983</v>
      </c>
    </row>
    <row r="38" spans="1:8" ht="15.75">
      <c r="A38" s="70" t="s">
        <v>183</v>
      </c>
      <c r="B38" s="71" t="s">
        <v>184</v>
      </c>
      <c r="C38" s="77">
        <v>1503962.25</v>
      </c>
      <c r="D38" s="77">
        <v>1352589.46</v>
      </c>
      <c r="E38" s="80">
        <f>D38/C38*100</f>
        <v>89.93506718669302</v>
      </c>
      <c r="F38" s="77">
        <v>751185.18</v>
      </c>
      <c r="G38" s="77">
        <f t="shared" si="7"/>
        <v>601404.2799999999</v>
      </c>
      <c r="H38" s="80">
        <f t="shared" si="9"/>
        <v>180.0607221777192</v>
      </c>
    </row>
    <row r="39" spans="1:8" ht="31.5">
      <c r="A39" s="70" t="s">
        <v>150</v>
      </c>
      <c r="B39" s="71">
        <v>1006</v>
      </c>
      <c r="C39" s="77">
        <v>184670</v>
      </c>
      <c r="D39" s="77">
        <v>184670</v>
      </c>
      <c r="E39" s="80">
        <f>D39/C39*100</f>
        <v>100</v>
      </c>
      <c r="F39" s="77">
        <v>165000</v>
      </c>
      <c r="G39" s="77">
        <f t="shared" si="7"/>
        <v>19670</v>
      </c>
      <c r="H39" s="80">
        <f t="shared" si="9"/>
        <v>111.92121212121211</v>
      </c>
    </row>
    <row r="40" spans="1:8" ht="15.75">
      <c r="A40" s="68" t="s">
        <v>151</v>
      </c>
      <c r="B40" s="69">
        <v>1100</v>
      </c>
      <c r="C40" s="73">
        <f>C41+C42</f>
        <v>575000</v>
      </c>
      <c r="D40" s="73">
        <f>D41+D42</f>
        <v>574660.39</v>
      </c>
      <c r="E40" s="79">
        <f>D40/C40*100</f>
        <v>99.94093739130435</v>
      </c>
      <c r="F40" s="73">
        <f>F41+F42</f>
        <v>442654.70999999996</v>
      </c>
      <c r="G40" s="73">
        <f t="shared" si="7"/>
        <v>132005.68000000005</v>
      </c>
      <c r="H40" s="80">
        <f t="shared" si="9"/>
        <v>129.82136573222053</v>
      </c>
    </row>
    <row r="41" spans="1:8" ht="15.75">
      <c r="A41" s="72" t="s">
        <v>152</v>
      </c>
      <c r="B41" s="71">
        <v>1101</v>
      </c>
      <c r="C41" s="77">
        <v>350000</v>
      </c>
      <c r="D41" s="77">
        <v>349885.52</v>
      </c>
      <c r="E41" s="80">
        <f>D41/C41*100</f>
        <v>99.96729142857144</v>
      </c>
      <c r="F41" s="77">
        <v>219929.81</v>
      </c>
      <c r="G41" s="77">
        <f t="shared" si="7"/>
        <v>129955.71000000002</v>
      </c>
      <c r="H41" s="80">
        <f t="shared" si="9"/>
        <v>159.08962955044612</v>
      </c>
    </row>
    <row r="42" spans="1:8" ht="15.75">
      <c r="A42" s="72" t="s">
        <v>206</v>
      </c>
      <c r="B42" s="71" t="s">
        <v>207</v>
      </c>
      <c r="C42" s="77">
        <v>225000</v>
      </c>
      <c r="D42" s="77">
        <v>224774.87</v>
      </c>
      <c r="E42" s="80">
        <f>D42/C42*100</f>
        <v>99.89994222222222</v>
      </c>
      <c r="F42" s="77">
        <v>222724.9</v>
      </c>
      <c r="G42" s="77">
        <f t="shared" si="7"/>
        <v>2049.970000000001</v>
      </c>
      <c r="H42" s="80">
        <f t="shared" si="9"/>
        <v>100.92040449900304</v>
      </c>
    </row>
    <row r="43" spans="1:8" ht="15.75">
      <c r="A43" s="72"/>
      <c r="B43" s="71"/>
      <c r="C43" s="77"/>
      <c r="D43" s="77"/>
      <c r="E43" s="80"/>
      <c r="F43" s="77"/>
      <c r="G43" s="77"/>
      <c r="H43" s="80"/>
    </row>
    <row r="44" spans="1:8" ht="15.75">
      <c r="A44" s="152" t="s">
        <v>153</v>
      </c>
      <c r="B44" s="152"/>
      <c r="C44" s="73">
        <f>C40+C36+C34+C27+C21+C16+C13+C5+C25</f>
        <v>221374771.64</v>
      </c>
      <c r="D44" s="73">
        <f>D5+D13+D16+D21+D27+D34+D36+D40+D25</f>
        <v>212873425.75</v>
      </c>
      <c r="E44" s="79">
        <f>D44/C44*100</f>
        <v>96.15974944795205</v>
      </c>
      <c r="F44" s="73">
        <f>F5+F13+F16+F21+F27+F34+F36+F40+F25</f>
        <v>184280592.30999997</v>
      </c>
      <c r="G44" s="73">
        <f>D44-F44</f>
        <v>28592833.440000027</v>
      </c>
      <c r="H44" s="79">
        <f>D44/F44*100</f>
        <v>115.51592225832479</v>
      </c>
    </row>
    <row r="45" ht="13.5" thickBot="1"/>
    <row r="46" spans="1:8" ht="32.25" thickBot="1">
      <c r="A46" s="74" t="s">
        <v>178</v>
      </c>
      <c r="B46" s="75"/>
      <c r="C46" s="76">
        <v>-8308757.15</v>
      </c>
      <c r="D46" s="76">
        <v>-3108033.77</v>
      </c>
      <c r="E46" s="75"/>
      <c r="F46" s="76">
        <v>15175408.36</v>
      </c>
      <c r="G46" s="76"/>
      <c r="H46" s="78"/>
    </row>
  </sheetData>
  <sheetProtection/>
  <mergeCells count="8">
    <mergeCell ref="E3:E4"/>
    <mergeCell ref="F3:H3"/>
    <mergeCell ref="A1:H1"/>
    <mergeCell ref="A3:A4"/>
    <mergeCell ref="B3:B4"/>
    <mergeCell ref="A44:B44"/>
    <mergeCell ref="C3:C4"/>
    <mergeCell ref="D3:D4"/>
  </mergeCells>
  <printOptions/>
  <pageMargins left="0.7874015748031497" right="0.1968503937007874" top="0.393700787401574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4.00390625" style="0" customWidth="1"/>
    <col min="2" max="2" width="18.421875" style="0" customWidth="1"/>
    <col min="3" max="3" width="15.57421875" style="0" customWidth="1"/>
    <col min="4" max="4" width="17.421875" style="0" customWidth="1"/>
    <col min="5" max="5" width="16.28125" style="0" customWidth="1"/>
  </cols>
  <sheetData>
    <row r="1" spans="1:5" ht="15.75">
      <c r="A1" s="146" t="s">
        <v>343</v>
      </c>
      <c r="B1" s="146"/>
      <c r="C1" s="146"/>
      <c r="D1" s="146"/>
      <c r="E1" s="146"/>
    </row>
    <row r="3" spans="1:5" ht="51" customHeight="1">
      <c r="A3" s="151" t="s">
        <v>344</v>
      </c>
      <c r="B3" s="150" t="s">
        <v>116</v>
      </c>
      <c r="C3" s="150" t="s">
        <v>0</v>
      </c>
      <c r="D3" s="150" t="s">
        <v>348</v>
      </c>
      <c r="E3" s="150"/>
    </row>
    <row r="4" spans="1:5" ht="45.75" customHeight="1">
      <c r="A4" s="151"/>
      <c r="B4" s="153"/>
      <c r="C4" s="153"/>
      <c r="D4" s="52" t="s">
        <v>0</v>
      </c>
      <c r="E4" s="52" t="s">
        <v>203</v>
      </c>
    </row>
    <row r="5" spans="1:5" ht="39" customHeight="1">
      <c r="A5" s="68" t="s">
        <v>345</v>
      </c>
      <c r="B5" s="73">
        <v>8308757.15</v>
      </c>
      <c r="C5" s="73">
        <v>3108033.77</v>
      </c>
      <c r="D5" s="73">
        <v>-15175408.36</v>
      </c>
      <c r="E5" s="73">
        <f>C5-D5</f>
        <v>18283442.13</v>
      </c>
    </row>
    <row r="6" spans="1:5" s="120" customFormat="1" ht="51" customHeight="1">
      <c r="A6" s="70" t="s">
        <v>346</v>
      </c>
      <c r="B6" s="77">
        <v>-213066014.49</v>
      </c>
      <c r="C6" s="77">
        <v>-212624506.78</v>
      </c>
      <c r="D6" s="77">
        <v>-200661071.01</v>
      </c>
      <c r="E6" s="77">
        <f>C6-D6</f>
        <v>-11963435.77000001</v>
      </c>
    </row>
    <row r="7" spans="1:5" ht="47.25">
      <c r="A7" s="70" t="s">
        <v>347</v>
      </c>
      <c r="B7" s="77">
        <v>221374771.64</v>
      </c>
      <c r="C7" s="77">
        <v>215732540.55</v>
      </c>
      <c r="D7" s="77">
        <v>185485662.65</v>
      </c>
      <c r="E7" s="77">
        <f>C7-D7</f>
        <v>30246877.900000006</v>
      </c>
    </row>
  </sheetData>
  <sheetProtection/>
  <mergeCells count="5">
    <mergeCell ref="A1:E1"/>
    <mergeCell ref="A3:A4"/>
    <mergeCell ref="B3:B4"/>
    <mergeCell ref="C3:C4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2024-04-16T12:58:04Z</cp:lastPrinted>
  <dcterms:created xsi:type="dcterms:W3CDTF">2017-07-11T09:08:45Z</dcterms:created>
  <dcterms:modified xsi:type="dcterms:W3CDTF">2024-04-16T13:00:41Z</dcterms:modified>
  <cp:category/>
  <cp:version/>
  <cp:contentType/>
  <cp:contentStatus/>
</cp:coreProperties>
</file>